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orp.meerssen.local\dfs\homedrive\FBoe\Documents\VVE 2022\"/>
    </mc:Choice>
  </mc:AlternateContent>
  <bookViews>
    <workbookView xWindow="90" yWindow="75" windowWidth="12090" windowHeight="8970"/>
  </bookViews>
  <sheets>
    <sheet name="Aanvraagformulier 2022" sheetId="10" r:id="rId1"/>
    <sheet name="Verantwoordingsformulier 2022" sheetId="11" r:id="rId2"/>
    <sheet name="Norm ouderbijdrage 2022" sheetId="12" r:id="rId3"/>
  </sheets>
  <definedNames>
    <definedName name="_xlnm.Print_Area" localSheetId="2">'Norm ouderbijdrage 2022'!$B$2:$D$17</definedName>
  </definedNames>
  <calcPr calcId="162913"/>
</workbook>
</file>

<file path=xl/calcChain.xml><?xml version="1.0" encoding="utf-8"?>
<calcChain xmlns="http://schemas.openxmlformats.org/spreadsheetml/2006/main">
  <c r="C9" i="11" l="1"/>
  <c r="E12" i="11" l="1"/>
  <c r="I38" i="11"/>
  <c r="I13" i="11"/>
  <c r="I15" i="11"/>
  <c r="I17" i="11"/>
  <c r="I19" i="11"/>
  <c r="I21" i="11"/>
  <c r="I23" i="11"/>
  <c r="I25" i="11"/>
  <c r="I27" i="11"/>
  <c r="I29" i="11"/>
  <c r="I31" i="11"/>
  <c r="I33" i="11"/>
  <c r="I35" i="11"/>
  <c r="I37" i="11"/>
  <c r="I39" i="11"/>
  <c r="I41" i="11"/>
  <c r="I43" i="11"/>
  <c r="I45" i="11"/>
  <c r="I47" i="11"/>
  <c r="I49" i="11"/>
  <c r="I51" i="11"/>
  <c r="I53" i="11"/>
  <c r="I55" i="11"/>
  <c r="I57" i="11"/>
  <c r="I59" i="11"/>
  <c r="I61" i="11"/>
  <c r="I12" i="11"/>
  <c r="I14" i="11"/>
  <c r="I16" i="11"/>
  <c r="I18" i="11"/>
  <c r="I20" i="11"/>
  <c r="I22" i="11"/>
  <c r="I24" i="11"/>
  <c r="I26" i="11"/>
  <c r="I28" i="11"/>
  <c r="I30" i="11"/>
  <c r="I32" i="11"/>
  <c r="I34" i="11"/>
  <c r="I36" i="11"/>
  <c r="I40" i="11"/>
  <c r="I42" i="11"/>
  <c r="I44" i="11"/>
  <c r="I46" i="11"/>
  <c r="I48" i="11"/>
  <c r="I50" i="11"/>
  <c r="I52" i="11"/>
  <c r="I54" i="11"/>
  <c r="I56" i="11"/>
  <c r="I58" i="11"/>
  <c r="I60" i="11"/>
  <c r="I62" i="11"/>
  <c r="E61" i="11"/>
  <c r="E55" i="11"/>
  <c r="E51" i="11"/>
  <c r="E47" i="11"/>
  <c r="E41" i="11"/>
  <c r="E35" i="11"/>
  <c r="E27" i="11"/>
  <c r="E15" i="11"/>
  <c r="E59" i="11"/>
  <c r="E57" i="11"/>
  <c r="E53" i="11"/>
  <c r="E49" i="11"/>
  <c r="E45" i="11"/>
  <c r="E43" i="11"/>
  <c r="E39" i="11"/>
  <c r="E37" i="11"/>
  <c r="J37" i="11" s="1"/>
  <c r="E33" i="11"/>
  <c r="E31" i="11"/>
  <c r="E29" i="11"/>
  <c r="E25" i="11"/>
  <c r="E23" i="11"/>
  <c r="E21" i="11"/>
  <c r="E19" i="11"/>
  <c r="E17" i="11"/>
  <c r="E13" i="11"/>
  <c r="E62" i="11"/>
  <c r="E60" i="11"/>
  <c r="E58" i="11"/>
  <c r="E56" i="11"/>
  <c r="E54" i="11"/>
  <c r="E52" i="11"/>
  <c r="E50" i="11"/>
  <c r="E48" i="11"/>
  <c r="E46" i="11"/>
  <c r="E44" i="11"/>
  <c r="E42" i="11"/>
  <c r="E40" i="11"/>
  <c r="E38" i="11"/>
  <c r="E36" i="11"/>
  <c r="E34" i="11"/>
  <c r="E32" i="11"/>
  <c r="E30" i="11"/>
  <c r="E28" i="11"/>
  <c r="E26" i="11"/>
  <c r="E24" i="11"/>
  <c r="E22" i="11"/>
  <c r="E20" i="11"/>
  <c r="E18" i="11"/>
  <c r="E16" i="11"/>
  <c r="E14" i="11"/>
  <c r="D115" i="12"/>
  <c r="D114" i="12"/>
  <c r="G63" i="11"/>
  <c r="D63" i="11"/>
  <c r="F63" i="11"/>
  <c r="C63" i="11"/>
  <c r="B17" i="12"/>
  <c r="B16" i="12"/>
  <c r="B15" i="12"/>
  <c r="B14" i="12"/>
  <c r="B13" i="12"/>
  <c r="B12" i="12"/>
  <c r="C39" i="10"/>
  <c r="C49" i="10" s="1"/>
  <c r="E39" i="10"/>
  <c r="C52" i="10" s="1"/>
  <c r="D52" i="10"/>
  <c r="E52" i="10"/>
  <c r="D39" i="10"/>
  <c r="C50" i="10" s="1"/>
  <c r="D50" i="10"/>
  <c r="F39" i="10"/>
  <c r="C53" i="10" s="1"/>
  <c r="D53" i="10"/>
  <c r="E43" i="10"/>
  <c r="I49" i="10"/>
  <c r="I52" i="10"/>
  <c r="F50" i="10"/>
  <c r="F49" i="10"/>
  <c r="J45" i="11" l="1"/>
  <c r="B42" i="10"/>
  <c r="G49" i="10" s="1"/>
  <c r="L49" i="10" s="1"/>
  <c r="L65" i="10"/>
  <c r="L67" i="10" s="1"/>
  <c r="L69" i="10" s="1"/>
  <c r="I63" i="11"/>
  <c r="C65" i="11"/>
  <c r="J61" i="11"/>
  <c r="J53" i="11"/>
  <c r="J49" i="11"/>
  <c r="J47" i="11"/>
  <c r="J46" i="11"/>
  <c r="C107" i="12"/>
  <c r="F52" i="10" s="1"/>
  <c r="K52" i="10" s="1"/>
  <c r="J57" i="11"/>
  <c r="J55" i="11"/>
  <c r="J54" i="11"/>
  <c r="J41" i="11"/>
  <c r="J39" i="11"/>
  <c r="J38" i="11"/>
  <c r="G50" i="10"/>
  <c r="L50" i="10" s="1"/>
  <c r="G52" i="10"/>
  <c r="L52" i="10" s="1"/>
  <c r="M52" i="10"/>
  <c r="M50" i="10"/>
  <c r="K50" i="10"/>
  <c r="C45" i="10"/>
  <c r="F45" i="10" s="1"/>
  <c r="J33" i="11"/>
  <c r="J31" i="11"/>
  <c r="J30" i="11"/>
  <c r="J29" i="11"/>
  <c r="J27" i="11"/>
  <c r="J26" i="11"/>
  <c r="J25" i="11"/>
  <c r="J23" i="11"/>
  <c r="J21" i="11"/>
  <c r="J19" i="11"/>
  <c r="J18" i="11"/>
  <c r="J17" i="11"/>
  <c r="J15" i="11"/>
  <c r="J14" i="11"/>
  <c r="J13" i="11"/>
  <c r="J59" i="11"/>
  <c r="J58" i="11"/>
  <c r="J51" i="11"/>
  <c r="J50" i="11"/>
  <c r="J43" i="11"/>
  <c r="J42" i="11"/>
  <c r="J35" i="11"/>
  <c r="J34" i="11"/>
  <c r="J22" i="11"/>
  <c r="C66" i="11"/>
  <c r="C106" i="12"/>
  <c r="F53" i="10" s="1"/>
  <c r="H63" i="11"/>
  <c r="J62" i="11"/>
  <c r="J60" i="11"/>
  <c r="J56" i="11"/>
  <c r="J52" i="11"/>
  <c r="J48" i="11"/>
  <c r="J44" i="11"/>
  <c r="J40" i="11"/>
  <c r="J36" i="11"/>
  <c r="J32" i="11"/>
  <c r="J28" i="11"/>
  <c r="J24" i="11"/>
  <c r="J20" i="11"/>
  <c r="J16" i="11"/>
  <c r="E63" i="11"/>
  <c r="M53" i="10"/>
  <c r="K49" i="10"/>
  <c r="M49" i="10"/>
  <c r="G53" i="10" l="1"/>
  <c r="L53" i="10" s="1"/>
  <c r="J12" i="11"/>
  <c r="M60" i="10"/>
  <c r="K53" i="10"/>
  <c r="K54" i="10" s="1"/>
  <c r="L60" i="10"/>
  <c r="J63" i="11"/>
  <c r="C67" i="11" s="1"/>
  <c r="C69" i="11" s="1"/>
  <c r="M59" i="10"/>
  <c r="M61" i="10" s="1"/>
  <c r="M54" i="10"/>
  <c r="L59" i="10"/>
  <c r="L54" i="10"/>
  <c r="B60" i="10" l="1"/>
  <c r="B61" i="10" s="1"/>
  <c r="L63" i="10"/>
  <c r="L71" i="10" s="1"/>
  <c r="L61" i="10"/>
  <c r="K55" i="10"/>
  <c r="K56" i="10"/>
</calcChain>
</file>

<file path=xl/sharedStrings.xml><?xml version="1.0" encoding="utf-8"?>
<sst xmlns="http://schemas.openxmlformats.org/spreadsheetml/2006/main" count="123" uniqueCount="107">
  <si>
    <t>Naam organisatie:</t>
  </si>
  <si>
    <t>Postadres:</t>
  </si>
  <si>
    <t>Banknaam / nummer:</t>
  </si>
  <si>
    <t>Datum:</t>
  </si>
  <si>
    <t>kosten basis p/uur</t>
  </si>
  <si>
    <t>kosten extra p/uur</t>
  </si>
  <si>
    <t>aantal peuters</t>
  </si>
  <si>
    <t>ouders / verzorger</t>
  </si>
  <si>
    <t>gemeente</t>
  </si>
  <si>
    <t>aantal weken</t>
  </si>
  <si>
    <t>geïndiceerd</t>
  </si>
  <si>
    <t>niet geïndiceerd</t>
  </si>
  <si>
    <t>Totaal</t>
  </si>
  <si>
    <t xml:space="preserve"> </t>
  </si>
  <si>
    <t>LRK-nr locatie</t>
  </si>
  <si>
    <t>Vul uitsluitend de blauwe velden in!</t>
  </si>
  <si>
    <t>Vestigingsplaats:</t>
  </si>
  <si>
    <t>Klantnummer</t>
  </si>
  <si>
    <t xml:space="preserve">Verzamelinkomen gezin </t>
  </si>
  <si>
    <t>lager dan</t>
  </si>
  <si>
    <t>en hoger</t>
  </si>
  <si>
    <t>Vaste subsidiebijdrage</t>
  </si>
  <si>
    <t>Te  verrekenen subsidie</t>
  </si>
  <si>
    <t xml:space="preserve">Kostendekkend uurtarief aanbod </t>
  </si>
  <si>
    <t>Aandeel toeslagpeuters:</t>
  </si>
  <si>
    <t>Naam locatie</t>
  </si>
  <si>
    <t>VVE-geïndiceerd 
(a)</t>
  </si>
  <si>
    <t>niet VVE- geïndiceerd
(b)</t>
  </si>
  <si>
    <t>VVE-geïndiceerd
(c)</t>
  </si>
  <si>
    <t>niet VVE-geïndiceerd
(d)</t>
  </si>
  <si>
    <t>Peuters met kinderopvangtoeslag</t>
  </si>
  <si>
    <t>Peuters zonder kinderopvangtoeslag</t>
  </si>
  <si>
    <r>
      <t xml:space="preserve">aantal kinderen </t>
    </r>
    <r>
      <rPr>
        <b/>
        <sz val="10"/>
        <color rgb="FFFF0000"/>
        <rFont val="Tahoma"/>
        <family val="2"/>
      </rPr>
      <t>met</t>
    </r>
    <r>
      <rPr>
        <b/>
        <sz val="10"/>
        <rFont val="Tahoma"/>
        <family val="2"/>
      </rPr>
      <t xml:space="preserve"> kinderopvangtoeslag</t>
    </r>
  </si>
  <si>
    <r>
      <t>aantal kinderen</t>
    </r>
    <r>
      <rPr>
        <b/>
        <sz val="10"/>
        <color rgb="FFFF0000"/>
        <rFont val="Tahoma"/>
        <family val="2"/>
      </rPr>
      <t xml:space="preserve"> zonder </t>
    </r>
    <r>
      <rPr>
        <b/>
        <sz val="10"/>
        <rFont val="Tahoma"/>
        <family val="2"/>
      </rPr>
      <t>kinderopvangtoeslag</t>
    </r>
  </si>
  <si>
    <t>Totaal aantal uren:</t>
  </si>
  <si>
    <t>Subsidiebijdrage:</t>
  </si>
  <si>
    <t>ouders / verzorgers</t>
  </si>
  <si>
    <t>Voorschot 100%</t>
  </si>
  <si>
    <t>Gemiddelde bezetting:</t>
  </si>
  <si>
    <t>basis uren / wk</t>
  </si>
  <si>
    <t>extra uren / wk</t>
  </si>
  <si>
    <t>Maximum vaste subsidiebijdrage:</t>
  </si>
  <si>
    <t>Aandeel subsidiebijdrage voor VVE peuters</t>
  </si>
  <si>
    <t>Aandeel subsidiebijdrage voor reguliere peuters</t>
  </si>
  <si>
    <t>aantal uren</t>
  </si>
  <si>
    <t>in €</t>
  </si>
  <si>
    <t>in # uren</t>
  </si>
  <si>
    <t xml:space="preserve">Totale bijdrage </t>
  </si>
  <si>
    <t>Totale bijdrage:</t>
  </si>
  <si>
    <t>Maximum tarief subsidiebijdrage:</t>
  </si>
  <si>
    <t>Norm bruto uurtarief ouderbijdrage:</t>
  </si>
  <si>
    <t>Totaal:</t>
  </si>
  <si>
    <t>Totaal gemiddeld aantal peuters:</t>
  </si>
  <si>
    <t xml:space="preserve">gemiddelde ouderbijdrage NKOT regulier: </t>
  </si>
  <si>
    <t xml:space="preserve">gemiddelde ouderbijdrage NKOT VVE: </t>
  </si>
  <si>
    <t>Gemiddelde OB excl. hoogste inkomenscategorie</t>
  </si>
  <si>
    <t>OB in laagste inkomensklasse</t>
  </si>
  <si>
    <t>uitsluitend ouderbijdrage over 1e 2 dagdelen</t>
  </si>
  <si>
    <t>ouderbijdrage over alle uren</t>
  </si>
  <si>
    <t>norm ouderbijdrage</t>
  </si>
  <si>
    <t>Categorie ouderbijdrage</t>
  </si>
  <si>
    <t>Netto-ouderbijdrage per uur</t>
  </si>
  <si>
    <t>Categorie</t>
  </si>
  <si>
    <t>totaal</t>
  </si>
  <si>
    <t>ouderbijdrage</t>
  </si>
  <si>
    <t>per uur 2019</t>
  </si>
  <si>
    <t>waarvan aantal uren VVE aanbod 3e en 4e dagdeel</t>
  </si>
  <si>
    <t>waarvan uren 3e en 4e dagdeel VVE:</t>
  </si>
  <si>
    <t>maximum uurtarief toeslag</t>
  </si>
  <si>
    <t>Norm subsidiebijdrage totaal</t>
  </si>
  <si>
    <t>Norm subsidiebijdrage KOT</t>
  </si>
  <si>
    <t>Bevoorschotting subsidie</t>
  </si>
  <si>
    <t>Verantwoorde subsidie</t>
  </si>
  <si>
    <r>
      <t xml:space="preserve">totaal aantal uren peuters </t>
    </r>
    <r>
      <rPr>
        <b/>
        <sz val="10"/>
        <color rgb="FFFF0000"/>
        <rFont val="Tahoma"/>
        <family val="2"/>
      </rPr>
      <t>met</t>
    </r>
    <r>
      <rPr>
        <b/>
        <sz val="10"/>
        <rFont val="Tahoma"/>
        <family val="2"/>
      </rPr>
      <t xml:space="preserve"> kinderopvangtoeslag</t>
    </r>
  </si>
  <si>
    <r>
      <t xml:space="preserve">totaal aantal uren peuters </t>
    </r>
    <r>
      <rPr>
        <b/>
        <sz val="10"/>
        <color rgb="FFFF0000"/>
        <rFont val="Tahoma"/>
        <family val="2"/>
      </rPr>
      <t>zonder</t>
    </r>
    <r>
      <rPr>
        <b/>
        <sz val="10"/>
        <rFont val="Tahoma"/>
        <family val="2"/>
      </rPr>
      <t xml:space="preserve"> kinderopvangtoeslag</t>
    </r>
  </si>
  <si>
    <t>In aanvraag 2020</t>
  </si>
  <si>
    <t xml:space="preserve">gemiddelde ouderbijdrage NKOT regulier </t>
  </si>
  <si>
    <t xml:space="preserve">gemiddelde ouderbijdrage NKOT VVE </t>
  </si>
  <si>
    <t>gemiddelde ouderbijdrage NKOT regulier</t>
  </si>
  <si>
    <t>gemiddelde ouderbijdrage NKOT VVE</t>
  </si>
  <si>
    <t xml:space="preserve">Bijlage bij aanvraagformulier "Subsidie Peuteropvang (voorscholen) en voorschoolse educatie </t>
  </si>
  <si>
    <t>VE indicatie/aanbod</t>
  </si>
  <si>
    <t>waarvan extra uren VVE aanbod (3e en/of 4e dagdeel)</t>
  </si>
  <si>
    <t>kostendekkend uurtarief</t>
  </si>
  <si>
    <t>Realisatie en verantwoording voor periode:</t>
  </si>
  <si>
    <t>Ondertekening houder:</t>
  </si>
  <si>
    <t>Naam bestuurder:</t>
  </si>
  <si>
    <t>Totale kostendekking:</t>
  </si>
  <si>
    <t>ouderbijdrage niet KOT</t>
  </si>
  <si>
    <t>subsidiebijdrage niet KOT</t>
  </si>
  <si>
    <t xml:space="preserve">Toelichting onderbouwing behoefte aanbod: </t>
  </si>
  <si>
    <t>(2022: € 8,50, jaarlijkse update op basis van besluit kinderopvangtoeslag)</t>
  </si>
  <si>
    <t>Aantal VE peuters</t>
  </si>
  <si>
    <t>Norminzet in uren per jaar</t>
  </si>
  <si>
    <t xml:space="preserve">Berekening subsidiebijdrage VE coach </t>
  </si>
  <si>
    <t xml:space="preserve">Subsidietarief per uur </t>
  </si>
  <si>
    <t>Totaal aantal uren per jaar</t>
  </si>
  <si>
    <t>Subsidiebijdrage totaal (A+B)</t>
  </si>
  <si>
    <t xml:space="preserve">A. Subsidiebijdrage exploitatie: </t>
  </si>
  <si>
    <t>B. Subsidiebijdrage VE coach vanaf 2022</t>
  </si>
  <si>
    <t>Kostendekkend uurtarief 2022 volgens aanvraag:</t>
  </si>
  <si>
    <r>
      <t>Norm ouderbijdrage tabel peuteropvang obv</t>
    </r>
    <r>
      <rPr>
        <b/>
        <sz val="11"/>
        <color rgb="FFFF0000"/>
        <rFont val="Tahoma"/>
        <family val="2"/>
      </rPr>
      <t xml:space="preserve"> </t>
    </r>
    <r>
      <rPr>
        <b/>
        <sz val="11"/>
        <rFont val="Tahoma"/>
        <family val="2"/>
      </rPr>
      <t xml:space="preserve">tabel kinderopvangtoeslag 2022 </t>
    </r>
  </si>
  <si>
    <t>(2022: € 48,00, op basis van afspraken Heuvelland, jaarlijkse update op basis van besluit kinderopvangtoeslag)</t>
  </si>
  <si>
    <t>(maximaal € 10,35)</t>
  </si>
  <si>
    <t xml:space="preserve">(2022: maximaal € 10,35; jaarlijkse update op basis van besluit kinderopvangtoeslag, index 2022: 0,51%) </t>
  </si>
  <si>
    <t>Aanvraagformulier "Subsidie Peuteropvang (voorscholen) en voorschoolse educatie" Gemeente Meerssen 2022</t>
  </si>
  <si>
    <t>Formulier aanvraag tot vaststelling "Subsidie Peuteropvang (voorscholen) en voorschoolse educatie" Gemeente Meerssen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</si>
</sst>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0.0%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_-;_-@_-"/>
    <numFmt numFmtId="167" formatCode="_-&quot;€&quot;\ * #,##0_-;_-&quot;€&quot;\ * #,##0\-;_-&quot;€&quot;\ * &quot;-&quot;??_-;_-@_-"/>
    <numFmt numFmtId="168" formatCode="_-* #,##0.00_-;_-* #,##0.00\-;_-* &quot;-&quot;??_-;_-@_-"/>
    <numFmt numFmtId="169" formatCode="&quot;€&quot;\ #,##0"/>
    <numFmt numFmtId="170" formatCode="#,##0_ ;\-#,##0\ "/>
    <numFmt numFmtId="171" formatCode="_-&quot;€&quot;\ * #,##0.00_-;_-&quot;€&quot;\ * #,##0.00\-;_-&quot;€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1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1" xfId="0" quotePrefix="1" applyFont="1" applyBorder="1" applyAlignment="1" applyProtection="1">
      <alignment horizontal="right"/>
    </xf>
    <xf numFmtId="0" fontId="7" fillId="0" borderId="35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7" fillId="0" borderId="0" xfId="0" applyFont="1" applyProtection="1"/>
    <xf numFmtId="164" fontId="7" fillId="0" borderId="0" xfId="2" applyNumberFormat="1" applyFo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</xf>
    <xf numFmtId="9" fontId="4" fillId="5" borderId="17" xfId="2" applyFont="1" applyFill="1" applyBorder="1" applyAlignment="1" applyProtection="1">
      <alignment horizontal="center"/>
    </xf>
    <xf numFmtId="10" fontId="7" fillId="0" borderId="0" xfId="2" applyNumberFormat="1" applyFont="1" applyProtection="1"/>
    <xf numFmtId="44" fontId="4" fillId="5" borderId="17" xfId="1" applyFont="1" applyFill="1" applyBorder="1" applyAlignment="1" applyProtection="1">
      <alignment horizontal="center"/>
    </xf>
    <xf numFmtId="0" fontId="4" fillId="0" borderId="42" xfId="0" applyFont="1" applyBorder="1" applyAlignment="1" applyProtection="1">
      <alignment horizontal="center" vertical="center" wrapText="1"/>
    </xf>
    <xf numFmtId="166" fontId="4" fillId="0" borderId="0" xfId="0" applyNumberFormat="1" applyFont="1" applyProtection="1"/>
    <xf numFmtId="1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3" fontId="4" fillId="5" borderId="36" xfId="0" applyNumberFormat="1" applyFont="1" applyFill="1" applyBorder="1" applyAlignment="1" applyProtection="1">
      <alignment horizontal="center"/>
    </xf>
    <xf numFmtId="0" fontId="4" fillId="0" borderId="21" xfId="0" quotePrefix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9" fillId="0" borderId="16" xfId="0" applyFont="1" applyBorder="1" applyProtection="1"/>
    <xf numFmtId="0" fontId="9" fillId="0" borderId="0" xfId="0" applyFont="1" applyProtection="1"/>
    <xf numFmtId="0" fontId="9" fillId="0" borderId="22" xfId="0" applyFont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</xf>
    <xf numFmtId="9" fontId="9" fillId="0" borderId="0" xfId="2" applyFont="1" applyProtection="1"/>
    <xf numFmtId="166" fontId="9" fillId="0" borderId="0" xfId="0" applyNumberFormat="1" applyFont="1" applyProtection="1"/>
    <xf numFmtId="0" fontId="11" fillId="0" borderId="0" xfId="0" applyFont="1" applyAlignment="1" applyProtection="1">
      <alignment horizontal="right"/>
    </xf>
    <xf numFmtId="166" fontId="11" fillId="5" borderId="49" xfId="0" applyNumberFormat="1" applyFont="1" applyFill="1" applyBorder="1" applyProtection="1"/>
    <xf numFmtId="166" fontId="11" fillId="5" borderId="17" xfId="0" applyNumberFormat="1" applyFont="1" applyFill="1" applyBorder="1" applyProtection="1"/>
    <xf numFmtId="3" fontId="11" fillId="5" borderId="17" xfId="0" applyNumberFormat="1" applyFont="1" applyFill="1" applyBorder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 vertical="center" wrapText="1"/>
    </xf>
    <xf numFmtId="0" fontId="9" fillId="3" borderId="44" xfId="0" applyFont="1" applyFill="1" applyBorder="1" applyAlignment="1" applyProtection="1">
      <alignment horizontal="center"/>
    </xf>
    <xf numFmtId="0" fontId="7" fillId="0" borderId="0" xfId="4" applyFont="1"/>
    <xf numFmtId="0" fontId="7" fillId="0" borderId="0" xfId="4" applyFont="1" applyFill="1"/>
    <xf numFmtId="0" fontId="9" fillId="0" borderId="45" xfId="0" applyFont="1" applyBorder="1" applyProtection="1"/>
    <xf numFmtId="0" fontId="4" fillId="0" borderId="46" xfId="0" applyFont="1" applyBorder="1" applyAlignment="1" applyProtection="1">
      <alignment horizontal="center" vertical="center" wrapText="1"/>
    </xf>
    <xf numFmtId="0" fontId="7" fillId="0" borderId="46" xfId="0" quotePrefix="1" applyFont="1" applyBorder="1" applyAlignment="1" applyProtection="1">
      <alignment horizontal="right"/>
    </xf>
    <xf numFmtId="0" fontId="9" fillId="0" borderId="50" xfId="0" applyFont="1" applyBorder="1" applyProtection="1"/>
    <xf numFmtId="3" fontId="9" fillId="0" borderId="40" xfId="0" applyNumberFormat="1" applyFont="1" applyFill="1" applyBorder="1" applyAlignment="1" applyProtection="1">
      <alignment horizontal="center"/>
    </xf>
    <xf numFmtId="0" fontId="9" fillId="0" borderId="42" xfId="0" applyFont="1" applyBorder="1" applyProtection="1"/>
    <xf numFmtId="0" fontId="7" fillId="0" borderId="49" xfId="0" quotePrefix="1" applyFont="1" applyBorder="1" applyAlignment="1" applyProtection="1">
      <alignment horizontal="right"/>
    </xf>
    <xf numFmtId="0" fontId="7" fillId="0" borderId="49" xfId="0" applyFont="1" applyBorder="1" applyProtection="1"/>
    <xf numFmtId="166" fontId="9" fillId="0" borderId="46" xfId="0" applyNumberFormat="1" applyFont="1" applyBorder="1" applyAlignment="1" applyProtection="1">
      <alignment horizontal="center"/>
    </xf>
    <xf numFmtId="0" fontId="7" fillId="2" borderId="45" xfId="0" quotePrefix="1" applyFont="1" applyFill="1" applyBorder="1" applyAlignment="1" applyProtection="1">
      <alignment horizontal="left"/>
      <protection locked="0"/>
    </xf>
    <xf numFmtId="0" fontId="7" fillId="2" borderId="24" xfId="0" quotePrefix="1" applyFont="1" applyFill="1" applyBorder="1" applyAlignment="1" applyProtection="1">
      <alignment horizontal="left"/>
      <protection locked="0"/>
    </xf>
    <xf numFmtId="0" fontId="7" fillId="2" borderId="34" xfId="0" quotePrefix="1" applyFont="1" applyFill="1" applyBorder="1" applyAlignment="1" applyProtection="1">
      <alignment horizontal="left"/>
      <protection locked="0"/>
    </xf>
    <xf numFmtId="0" fontId="7" fillId="2" borderId="47" xfId="0" quotePrefix="1" applyFont="1" applyFill="1" applyBorder="1" applyAlignment="1" applyProtection="1">
      <alignment horizontal="left"/>
      <protection locked="0"/>
    </xf>
    <xf numFmtId="0" fontId="7" fillId="2" borderId="25" xfId="0" quotePrefix="1" applyFont="1" applyFill="1" applyBorder="1" applyAlignment="1" applyProtection="1">
      <alignment horizontal="left"/>
      <protection locked="0"/>
    </xf>
    <xf numFmtId="0" fontId="7" fillId="2" borderId="48" xfId="0" quotePrefix="1" applyFont="1" applyFill="1" applyBorder="1" applyAlignment="1" applyProtection="1">
      <alignment horizontal="left"/>
      <protection locked="0"/>
    </xf>
    <xf numFmtId="0" fontId="7" fillId="2" borderId="6" xfId="0" quotePrefix="1" applyFont="1" applyFill="1" applyBorder="1" applyAlignment="1" applyProtection="1">
      <alignment horizontal="left"/>
      <protection locked="0"/>
    </xf>
    <xf numFmtId="0" fontId="7" fillId="2" borderId="8" xfId="0" quotePrefix="1" applyFont="1" applyFill="1" applyBorder="1" applyAlignment="1" applyProtection="1">
      <alignment horizontal="left"/>
      <protection locked="0"/>
    </xf>
    <xf numFmtId="0" fontId="7" fillId="2" borderId="7" xfId="0" quotePrefix="1" applyFont="1" applyFill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3" fontId="9" fillId="4" borderId="2" xfId="0" applyNumberFormat="1" applyFont="1" applyFill="1" applyBorder="1" applyAlignment="1" applyProtection="1">
      <alignment horizontal="center"/>
    </xf>
    <xf numFmtId="0" fontId="9" fillId="0" borderId="56" xfId="0" quotePrefix="1" applyFont="1" applyBorder="1" applyAlignment="1" applyProtection="1">
      <alignment horizontal="center"/>
    </xf>
    <xf numFmtId="165" fontId="9" fillId="3" borderId="57" xfId="0" applyNumberFormat="1" applyFont="1" applyFill="1" applyBorder="1" applyAlignment="1" applyProtection="1">
      <alignment horizontal="center"/>
    </xf>
    <xf numFmtId="165" fontId="9" fillId="3" borderId="58" xfId="0" applyNumberFormat="1" applyFont="1" applyFill="1" applyBorder="1" applyAlignment="1" applyProtection="1">
      <alignment horizontal="center"/>
    </xf>
    <xf numFmtId="165" fontId="9" fillId="3" borderId="53" xfId="0" applyNumberFormat="1" applyFont="1" applyFill="1" applyBorder="1" applyAlignment="1" applyProtection="1">
      <alignment horizontal="center"/>
    </xf>
    <xf numFmtId="166" fontId="9" fillId="0" borderId="1" xfId="0" applyNumberFormat="1" applyFont="1" applyBorder="1" applyAlignment="1" applyProtection="1">
      <alignment horizontal="center"/>
    </xf>
    <xf numFmtId="3" fontId="9" fillId="4" borderId="33" xfId="0" quotePrefix="1" applyNumberFormat="1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165" fontId="9" fillId="3" borderId="12" xfId="0" applyNumberFormat="1" applyFont="1" applyFill="1" applyBorder="1" applyAlignment="1" applyProtection="1">
      <alignment horizontal="center"/>
    </xf>
    <xf numFmtId="165" fontId="9" fillId="3" borderId="55" xfId="0" applyNumberFormat="1" applyFont="1" applyFill="1" applyBorder="1" applyAlignment="1" applyProtection="1">
      <alignment horizontal="center"/>
    </xf>
    <xf numFmtId="165" fontId="9" fillId="3" borderId="54" xfId="0" applyNumberFormat="1" applyFont="1" applyFill="1" applyBorder="1" applyAlignment="1" applyProtection="1">
      <alignment horizontal="center"/>
    </xf>
    <xf numFmtId="166" fontId="9" fillId="0" borderId="35" xfId="0" applyNumberFormat="1" applyFont="1" applyBorder="1" applyAlignment="1" applyProtection="1">
      <alignment horizontal="center"/>
    </xf>
    <xf numFmtId="3" fontId="9" fillId="4" borderId="2" xfId="0" quotePrefix="1" applyNumberFormat="1" applyFont="1" applyFill="1" applyBorder="1" applyAlignment="1" applyProtection="1">
      <alignment horizontal="center"/>
    </xf>
    <xf numFmtId="44" fontId="9" fillId="0" borderId="0" xfId="0" applyNumberFormat="1" applyFont="1" applyProtection="1"/>
    <xf numFmtId="0" fontId="5" fillId="5" borderId="36" xfId="0" applyFont="1" applyFill="1" applyBorder="1" applyProtection="1"/>
    <xf numFmtId="3" fontId="11" fillId="5" borderId="17" xfId="0" quotePrefix="1" applyNumberFormat="1" applyFont="1" applyFill="1" applyBorder="1" applyAlignment="1" applyProtection="1">
      <alignment horizontal="center"/>
      <protection hidden="1"/>
    </xf>
    <xf numFmtId="0" fontId="11" fillId="5" borderId="17" xfId="0" applyFont="1" applyFill="1" applyBorder="1" applyAlignment="1" applyProtection="1">
      <alignment horizontal="right"/>
      <protection hidden="1"/>
    </xf>
    <xf numFmtId="166" fontId="11" fillId="5" borderId="53" xfId="0" applyNumberFormat="1" applyFont="1" applyFill="1" applyBorder="1" applyAlignment="1" applyProtection="1">
      <alignment horizontal="center"/>
      <protection hidden="1"/>
    </xf>
    <xf numFmtId="166" fontId="11" fillId="5" borderId="17" xfId="0" applyNumberFormat="1" applyFont="1" applyFill="1" applyBorder="1" applyAlignment="1" applyProtection="1">
      <alignment horizontal="center"/>
      <protection hidden="1"/>
    </xf>
    <xf numFmtId="166" fontId="4" fillId="5" borderId="47" xfId="0" applyNumberFormat="1" applyFont="1" applyFill="1" applyBorder="1" applyProtection="1"/>
    <xf numFmtId="0" fontId="9" fillId="5" borderId="36" xfId="0" applyFont="1" applyFill="1" applyBorder="1" applyProtection="1"/>
    <xf numFmtId="0" fontId="9" fillId="5" borderId="37" xfId="0" applyFont="1" applyFill="1" applyBorder="1" applyProtection="1"/>
    <xf numFmtId="170" fontId="11" fillId="5" borderId="17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166" fontId="4" fillId="0" borderId="0" xfId="0" quotePrefix="1" applyNumberFormat="1" applyFont="1" applyBorder="1" applyAlignment="1" applyProtection="1">
      <alignment horizontal="right" vertical="center"/>
    </xf>
    <xf numFmtId="170" fontId="9" fillId="0" borderId="0" xfId="0" applyNumberFormat="1" applyFont="1" applyBorder="1" applyAlignment="1" applyProtection="1">
      <alignment horizontal="center"/>
    </xf>
    <xf numFmtId="5" fontId="0" fillId="0" borderId="0" xfId="0" applyNumberFormat="1" applyBorder="1" applyAlignment="1">
      <alignment horizontal="center"/>
    </xf>
    <xf numFmtId="166" fontId="4" fillId="5" borderId="38" xfId="0" applyNumberFormat="1" applyFont="1" applyFill="1" applyBorder="1" applyProtection="1">
      <protection hidden="1"/>
    </xf>
    <xf numFmtId="0" fontId="9" fillId="5" borderId="45" xfId="0" applyFont="1" applyFill="1" applyBorder="1" applyProtection="1"/>
    <xf numFmtId="0" fontId="9" fillId="5" borderId="24" xfId="0" applyFont="1" applyFill="1" applyBorder="1" applyProtection="1"/>
    <xf numFmtId="0" fontId="11" fillId="5" borderId="42" xfId="0" applyFont="1" applyFill="1" applyBorder="1" applyAlignment="1" applyProtection="1">
      <alignment horizontal="right"/>
      <protection hidden="1"/>
    </xf>
    <xf numFmtId="0" fontId="11" fillId="5" borderId="38" xfId="0" applyFont="1" applyFill="1" applyBorder="1" applyAlignment="1" applyProtection="1">
      <alignment horizontal="right"/>
      <protection hidden="1"/>
    </xf>
    <xf numFmtId="165" fontId="9" fillId="3" borderId="4" xfId="0" applyNumberFormat="1" applyFont="1" applyFill="1" applyBorder="1" applyAlignment="1" applyProtection="1">
      <alignment horizontal="center"/>
    </xf>
    <xf numFmtId="165" fontId="9" fillId="3" borderId="14" xfId="0" applyNumberFormat="1" applyFont="1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166" fontId="4" fillId="0" borderId="25" xfId="0" applyNumberFormat="1" applyFont="1" applyBorder="1" applyProtection="1"/>
    <xf numFmtId="0" fontId="9" fillId="0" borderId="36" xfId="0" applyFont="1" applyBorder="1" applyProtection="1"/>
    <xf numFmtId="0" fontId="9" fillId="0" borderId="37" xfId="0" applyFont="1" applyBorder="1" applyProtection="1"/>
    <xf numFmtId="166" fontId="4" fillId="0" borderId="38" xfId="0" quotePrefix="1" applyNumberFormat="1" applyFont="1" applyBorder="1" applyAlignment="1" applyProtection="1">
      <alignment horizontal="right" vertical="center"/>
    </xf>
    <xf numFmtId="166" fontId="4" fillId="0" borderId="0" xfId="0" applyNumberFormat="1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right"/>
    </xf>
    <xf numFmtId="0" fontId="11" fillId="5" borderId="36" xfId="0" applyFont="1" applyFill="1" applyBorder="1" applyProtection="1"/>
    <xf numFmtId="3" fontId="4" fillId="5" borderId="17" xfId="0" applyNumberFormat="1" applyFont="1" applyFill="1" applyBorder="1" applyAlignment="1" applyProtection="1">
      <alignment horizontal="right"/>
    </xf>
    <xf numFmtId="0" fontId="9" fillId="0" borderId="60" xfId="0" applyFont="1" applyBorder="1" applyProtection="1"/>
    <xf numFmtId="0" fontId="9" fillId="0" borderId="55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9" fillId="0" borderId="46" xfId="0" applyFont="1" applyBorder="1" applyProtection="1"/>
    <xf numFmtId="166" fontId="4" fillId="0" borderId="29" xfId="0" quotePrefix="1" applyNumberFormat="1" applyFont="1" applyBorder="1" applyAlignment="1" applyProtection="1">
      <alignment horizontal="right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6" fontId="9" fillId="0" borderId="3" xfId="0" applyNumberFormat="1" applyFont="1" applyBorder="1" applyAlignment="1" applyProtection="1">
      <alignment horizontal="center"/>
    </xf>
    <xf numFmtId="166" fontId="9" fillId="0" borderId="13" xfId="0" applyNumberFormat="1" applyFont="1" applyBorder="1" applyAlignment="1" applyProtection="1">
      <alignment horizontal="center"/>
    </xf>
    <xf numFmtId="166" fontId="9" fillId="0" borderId="0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0" fontId="7" fillId="0" borderId="8" xfId="0" quotePrefix="1" applyFont="1" applyBorder="1" applyAlignment="1" applyProtection="1">
      <alignment horizontal="right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8" fillId="6" borderId="1" xfId="0" applyNumberFormat="1" applyFont="1" applyFill="1" applyBorder="1" applyAlignment="1" applyProtection="1">
      <alignment horizontal="left"/>
      <protection locked="0"/>
    </xf>
    <xf numFmtId="49" fontId="8" fillId="6" borderId="3" xfId="0" applyNumberFormat="1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65" xfId="0" applyFont="1" applyFill="1" applyBorder="1" applyAlignment="1" applyProtection="1">
      <alignment horizontal="left"/>
      <protection locked="0"/>
    </xf>
    <xf numFmtId="0" fontId="8" fillId="6" borderId="11" xfId="0" applyFont="1" applyFill="1" applyBorder="1" applyAlignment="1" applyProtection="1">
      <alignment horizontal="left"/>
      <protection locked="0"/>
    </xf>
    <xf numFmtId="0" fontId="8" fillId="6" borderId="46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8" fillId="6" borderId="7" xfId="0" applyFont="1" applyFill="1" applyBorder="1" applyAlignment="1" applyProtection="1">
      <alignment horizontal="center"/>
      <protection locked="0"/>
    </xf>
    <xf numFmtId="14" fontId="8" fillId="6" borderId="35" xfId="0" applyNumberFormat="1" applyFont="1" applyFill="1" applyBorder="1" applyAlignment="1" applyProtection="1">
      <alignment horizontal="left"/>
      <protection locked="0"/>
    </xf>
    <xf numFmtId="14" fontId="8" fillId="6" borderId="1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0" xfId="0" quotePrefix="1" applyFont="1" applyAlignment="1" applyProtection="1">
      <alignment horizontal="right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31" xfId="0" quotePrefix="1" applyFont="1" applyBorder="1" applyAlignment="1" applyProtection="1">
      <alignment horizontal="center" vertical="center" wrapText="1"/>
      <protection locked="0"/>
    </xf>
    <xf numFmtId="0" fontId="4" fillId="0" borderId="30" xfId="0" quotePrefix="1" applyFont="1" applyFill="1" applyBorder="1" applyAlignment="1" applyProtection="1">
      <alignment horizontal="center" vertical="center" wrapText="1"/>
      <protection locked="0"/>
    </xf>
    <xf numFmtId="0" fontId="7" fillId="2" borderId="57" xfId="0" quotePrefix="1" applyFont="1" applyFill="1" applyBorder="1" applyAlignment="1" applyProtection="1">
      <alignment horizontal="left"/>
      <protection locked="0"/>
    </xf>
    <xf numFmtId="0" fontId="9" fillId="2" borderId="64" xfId="0" quotePrefix="1" applyFont="1" applyFill="1" applyBorder="1" applyAlignment="1" applyProtection="1">
      <alignment horizontal="left"/>
      <protection locked="0"/>
    </xf>
    <xf numFmtId="0" fontId="7" fillId="2" borderId="51" xfId="0" quotePrefix="1" applyFont="1" applyFill="1" applyBorder="1" applyAlignment="1" applyProtection="1">
      <alignment horizontal="left"/>
      <protection locked="0"/>
    </xf>
    <xf numFmtId="0" fontId="9" fillId="2" borderId="61" xfId="0" quotePrefix="1" applyFont="1" applyFill="1" applyBorder="1" applyAlignment="1" applyProtection="1">
      <alignment horizontal="left"/>
      <protection locked="0"/>
    </xf>
    <xf numFmtId="3" fontId="7" fillId="2" borderId="51" xfId="0" applyNumberFormat="1" applyFont="1" applyFill="1" applyBorder="1" applyAlignment="1" applyProtection="1">
      <alignment horizontal="center"/>
      <protection locked="0"/>
    </xf>
    <xf numFmtId="3" fontId="7" fillId="2" borderId="5" xfId="0" applyNumberFormat="1" applyFont="1" applyFill="1" applyBorder="1" applyAlignment="1" applyProtection="1">
      <alignment horizontal="center"/>
      <protection locked="0"/>
    </xf>
    <xf numFmtId="3" fontId="7" fillId="2" borderId="4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2" borderId="12" xfId="0" quotePrefix="1" applyFont="1" applyFill="1" applyBorder="1" applyAlignment="1" applyProtection="1">
      <alignment horizontal="left"/>
      <protection locked="0"/>
    </xf>
    <xf numFmtId="0" fontId="9" fillId="2" borderId="63" xfId="0" quotePrefix="1" applyFont="1" applyFill="1" applyBorder="1" applyAlignment="1" applyProtection="1">
      <alignment horizontal="left"/>
      <protection locked="0"/>
    </xf>
    <xf numFmtId="3" fontId="7" fillId="2" borderId="12" xfId="0" applyNumberFormat="1" applyFont="1" applyFill="1" applyBorder="1" applyAlignment="1" applyProtection="1">
      <alignment horizontal="center"/>
      <protection locked="0"/>
    </xf>
    <xf numFmtId="3" fontId="7" fillId="2" borderId="15" xfId="0" applyNumberFormat="1" applyFont="1" applyFill="1" applyBorder="1" applyAlignment="1" applyProtection="1">
      <alignment horizontal="center"/>
      <protection locked="0"/>
    </xf>
    <xf numFmtId="3" fontId="7" fillId="2" borderId="55" xfId="0" applyNumberFormat="1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Protection="1">
      <protection hidden="1"/>
    </xf>
    <xf numFmtId="0" fontId="4" fillId="5" borderId="19" xfId="0" applyFont="1" applyFill="1" applyBorder="1" applyAlignment="1" applyProtection="1">
      <alignment horizontal="right"/>
      <protection hidden="1"/>
    </xf>
    <xf numFmtId="3" fontId="4" fillId="5" borderId="18" xfId="0" applyNumberFormat="1" applyFont="1" applyFill="1" applyBorder="1" applyAlignment="1" applyProtection="1">
      <alignment horizontal="center"/>
      <protection hidden="1"/>
    </xf>
    <xf numFmtId="3" fontId="4" fillId="5" borderId="20" xfId="0" applyNumberFormat="1" applyFont="1" applyFill="1" applyBorder="1" applyAlignment="1" applyProtection="1">
      <alignment horizontal="center"/>
      <protection hidden="1"/>
    </xf>
    <xf numFmtId="44" fontId="4" fillId="5" borderId="18" xfId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4" fillId="5" borderId="5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locked="0"/>
    </xf>
    <xf numFmtId="10" fontId="7" fillId="0" borderId="0" xfId="2" applyNumberFormat="1" applyFont="1" applyProtection="1">
      <protection locked="0"/>
    </xf>
    <xf numFmtId="9" fontId="5" fillId="0" borderId="0" xfId="2" applyFont="1" applyProtection="1">
      <protection locked="0"/>
    </xf>
    <xf numFmtId="44" fontId="11" fillId="5" borderId="5" xfId="1" applyFont="1" applyFill="1" applyBorder="1" applyProtection="1">
      <protection hidden="1"/>
    </xf>
    <xf numFmtId="166" fontId="5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44" fontId="5" fillId="0" borderId="0" xfId="0" applyNumberFormat="1" applyFont="1" applyProtection="1">
      <protection locked="0"/>
    </xf>
    <xf numFmtId="1" fontId="5" fillId="0" borderId="0" xfId="0" applyNumberFormat="1" applyFont="1" applyProtection="1">
      <protection locked="0"/>
    </xf>
    <xf numFmtId="0" fontId="4" fillId="0" borderId="0" xfId="0" applyFont="1" applyProtection="1">
      <protection hidden="1"/>
    </xf>
    <xf numFmtId="0" fontId="7" fillId="0" borderId="0" xfId="4" applyFont="1" applyFill="1" applyProtection="1">
      <protection hidden="1"/>
    </xf>
    <xf numFmtId="8" fontId="4" fillId="8" borderId="27" xfId="4" applyNumberFormat="1" applyFont="1" applyFill="1" applyBorder="1" applyAlignment="1" applyProtection="1">
      <alignment horizontal="center" vertical="center"/>
      <protection hidden="1"/>
    </xf>
    <xf numFmtId="164" fontId="7" fillId="0" borderId="0" xfId="4" applyNumberFormat="1" applyFont="1" applyFill="1" applyProtection="1">
      <protection hidden="1"/>
    </xf>
    <xf numFmtId="8" fontId="4" fillId="8" borderId="5" xfId="4" applyNumberFormat="1" applyFont="1" applyFill="1" applyBorder="1" applyAlignment="1" applyProtection="1">
      <alignment horizontal="center" vertical="center"/>
      <protection hidden="1"/>
    </xf>
    <xf numFmtId="0" fontId="7" fillId="0" borderId="0" xfId="4" applyFont="1" applyProtection="1">
      <protection hidden="1"/>
    </xf>
    <xf numFmtId="9" fontId="7" fillId="0" borderId="0" xfId="6" applyFont="1" applyProtection="1">
      <protection hidden="1"/>
    </xf>
    <xf numFmtId="164" fontId="4" fillId="0" borderId="0" xfId="4" applyNumberFormat="1" applyFont="1" applyProtection="1">
      <protection hidden="1"/>
    </xf>
    <xf numFmtId="0" fontId="7" fillId="9" borderId="0" xfId="4" applyFont="1" applyFill="1" applyProtection="1">
      <protection hidden="1"/>
    </xf>
    <xf numFmtId="167" fontId="7" fillId="7" borderId="0" xfId="3" applyNumberFormat="1" applyFont="1" applyFill="1" applyProtection="1">
      <protection hidden="1"/>
    </xf>
    <xf numFmtId="44" fontId="7" fillId="0" borderId="0" xfId="0" applyNumberFormat="1" applyFont="1" applyProtection="1">
      <protection locked="0"/>
    </xf>
    <xf numFmtId="0" fontId="4" fillId="0" borderId="32" xfId="0" quotePrefix="1" applyFont="1" applyBorder="1" applyAlignment="1" applyProtection="1">
      <alignment horizontal="center" vertical="center" wrapText="1"/>
      <protection locked="0"/>
    </xf>
    <xf numFmtId="3" fontId="7" fillId="2" borderId="56" xfId="0" applyNumberFormat="1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0" fontId="4" fillId="8" borderId="5" xfId="4" applyFont="1" applyFill="1" applyBorder="1"/>
    <xf numFmtId="0" fontId="4" fillId="8" borderId="5" xfId="4" applyFont="1" applyFill="1" applyBorder="1" applyAlignment="1">
      <alignment horizontal="right"/>
    </xf>
    <xf numFmtId="0" fontId="7" fillId="8" borderId="5" xfId="4" applyFont="1" applyFill="1" applyBorder="1"/>
    <xf numFmtId="8" fontId="4" fillId="8" borderId="5" xfId="4" applyNumberFormat="1" applyFont="1" applyFill="1" applyBorder="1" applyAlignment="1">
      <alignment horizontal="center"/>
    </xf>
    <xf numFmtId="167" fontId="4" fillId="8" borderId="5" xfId="3" applyNumberFormat="1" applyFont="1" applyFill="1" applyBorder="1" applyAlignment="1" applyProtection="1">
      <alignment horizontal="right"/>
      <protection hidden="1"/>
    </xf>
    <xf numFmtId="8" fontId="4" fillId="8" borderId="5" xfId="4" applyNumberFormat="1" applyFont="1" applyFill="1" applyBorder="1" applyAlignment="1" applyProtection="1">
      <alignment horizontal="center"/>
      <protection hidden="1"/>
    </xf>
    <xf numFmtId="3" fontId="4" fillId="8" borderId="5" xfId="3" applyNumberFormat="1" applyFont="1" applyFill="1" applyBorder="1" applyAlignment="1" applyProtection="1">
      <alignment horizontal="right" vertical="center"/>
      <protection hidden="1"/>
    </xf>
    <xf numFmtId="8" fontId="7" fillId="8" borderId="5" xfId="4" applyNumberFormat="1" applyFont="1" applyFill="1" applyBorder="1" applyAlignment="1">
      <alignment horizontal="center"/>
    </xf>
    <xf numFmtId="0" fontId="7" fillId="8" borderId="61" xfId="4" applyFont="1" applyFill="1" applyBorder="1"/>
    <xf numFmtId="0" fontId="7" fillId="8" borderId="6" xfId="4" applyFont="1" applyFill="1" applyBorder="1"/>
    <xf numFmtId="0" fontId="7" fillId="8" borderId="62" xfId="4" applyFont="1" applyFill="1" applyBorder="1"/>
    <xf numFmtId="0" fontId="7" fillId="8" borderId="62" xfId="4" applyFont="1" applyFill="1" applyBorder="1" applyProtection="1">
      <protection hidden="1"/>
    </xf>
    <xf numFmtId="44" fontId="4" fillId="5" borderId="31" xfId="1" applyNumberFormat="1" applyFont="1" applyFill="1" applyBorder="1" applyAlignment="1" applyProtection="1">
      <alignment horizontal="center"/>
      <protection hidden="1"/>
    </xf>
    <xf numFmtId="44" fontId="4" fillId="5" borderId="17" xfId="1" applyNumberFormat="1" applyFont="1" applyFill="1" applyBorder="1" applyAlignment="1" applyProtection="1">
      <alignment horizontal="center"/>
      <protection hidden="1"/>
    </xf>
    <xf numFmtId="6" fontId="7" fillId="8" borderId="5" xfId="4" applyNumberFormat="1" applyFont="1" applyFill="1" applyBorder="1" applyAlignment="1">
      <alignment horizontal="center"/>
    </xf>
    <xf numFmtId="0" fontId="7" fillId="8" borderId="6" xfId="4" applyFont="1" applyFill="1" applyBorder="1" applyProtection="1">
      <protection hidden="1"/>
    </xf>
    <xf numFmtId="0" fontId="7" fillId="8" borderId="5" xfId="4" applyFont="1" applyFill="1" applyBorder="1" applyProtection="1">
      <protection hidden="1"/>
    </xf>
    <xf numFmtId="0" fontId="4" fillId="8" borderId="28" xfId="4" applyFont="1" applyFill="1" applyBorder="1" applyAlignment="1">
      <alignment horizontal="center"/>
    </xf>
    <xf numFmtId="0" fontId="11" fillId="6" borderId="56" xfId="0" quotePrefix="1" applyFont="1" applyFill="1" applyBorder="1" applyAlignment="1" applyProtection="1">
      <alignment horizontal="center"/>
    </xf>
    <xf numFmtId="0" fontId="11" fillId="6" borderId="58" xfId="0" applyFont="1" applyFill="1" applyBorder="1" applyAlignment="1" applyProtection="1">
      <alignment horizontal="center"/>
    </xf>
    <xf numFmtId="8" fontId="4" fillId="6" borderId="5" xfId="4" applyNumberFormat="1" applyFont="1" applyFill="1" applyBorder="1" applyAlignment="1">
      <alignment horizontal="center"/>
    </xf>
    <xf numFmtId="0" fontId="9" fillId="0" borderId="64" xfId="0" applyFont="1" applyBorder="1" applyAlignment="1" applyProtection="1">
      <alignment horizontal="center"/>
    </xf>
    <xf numFmtId="0" fontId="9" fillId="0" borderId="63" xfId="0" applyFont="1" applyBorder="1" applyAlignment="1" applyProtection="1">
      <alignment horizontal="center"/>
    </xf>
    <xf numFmtId="0" fontId="9" fillId="0" borderId="47" xfId="0" applyFont="1" applyBorder="1" applyProtection="1"/>
    <xf numFmtId="0" fontId="9" fillId="0" borderId="25" xfId="0" applyFont="1" applyBorder="1" applyProtection="1"/>
    <xf numFmtId="3" fontId="7" fillId="2" borderId="63" xfId="0" applyNumberFormat="1" applyFont="1" applyFill="1" applyBorder="1" applyAlignment="1" applyProtection="1">
      <alignment horizontal="center"/>
      <protection locked="0"/>
    </xf>
    <xf numFmtId="0" fontId="4" fillId="3" borderId="49" xfId="0" applyFont="1" applyFill="1" applyBorder="1" applyAlignment="1" applyProtection="1">
      <alignment horizontal="right"/>
    </xf>
    <xf numFmtId="3" fontId="4" fillId="3" borderId="18" xfId="0" applyNumberFormat="1" applyFont="1" applyFill="1" applyBorder="1" applyAlignment="1" applyProtection="1">
      <alignment horizontal="center"/>
    </xf>
    <xf numFmtId="3" fontId="4" fillId="3" borderId="66" xfId="0" applyNumberFormat="1" applyFont="1" applyFill="1" applyBorder="1" applyAlignment="1" applyProtection="1">
      <alignment horizontal="center"/>
    </xf>
    <xf numFmtId="3" fontId="4" fillId="3" borderId="20" xfId="0" applyNumberFormat="1" applyFont="1" applyFill="1" applyBorder="1" applyAlignment="1" applyProtection="1">
      <alignment horizontal="center"/>
    </xf>
    <xf numFmtId="44" fontId="4" fillId="5" borderId="17" xfId="1" quotePrefix="1" applyFont="1" applyFill="1" applyBorder="1" applyAlignment="1" applyProtection="1">
      <alignment horizontal="center"/>
      <protection locked="0"/>
    </xf>
    <xf numFmtId="44" fontId="11" fillId="2" borderId="2" xfId="1" quotePrefix="1" applyFont="1" applyFill="1" applyBorder="1" applyAlignment="1" applyProtection="1">
      <alignment horizontal="left"/>
      <protection locked="0"/>
    </xf>
    <xf numFmtId="0" fontId="4" fillId="0" borderId="18" xfId="0" quotePrefix="1" applyFont="1" applyBorder="1" applyAlignment="1" applyProtection="1">
      <alignment horizontal="center" vertical="center" wrapText="1"/>
    </xf>
    <xf numFmtId="0" fontId="4" fillId="0" borderId="66" xfId="0" quotePrefix="1" applyFont="1" applyFill="1" applyBorder="1" applyAlignment="1" applyProtection="1">
      <alignment horizontal="center" vertical="center" wrapText="1"/>
    </xf>
    <xf numFmtId="0" fontId="4" fillId="0" borderId="20" xfId="0" quotePrefix="1" applyFont="1" applyFill="1" applyBorder="1" applyAlignment="1" applyProtection="1">
      <alignment horizontal="center" vertical="center" wrapText="1"/>
    </xf>
    <xf numFmtId="0" fontId="7" fillId="2" borderId="58" xfId="0" quotePrefix="1" applyFont="1" applyFill="1" applyBorder="1" applyAlignment="1" applyProtection="1">
      <alignment horizontal="left"/>
      <protection locked="0"/>
    </xf>
    <xf numFmtId="0" fontId="7" fillId="2" borderId="43" xfId="0" quotePrefix="1" applyFont="1" applyFill="1" applyBorder="1" applyAlignment="1" applyProtection="1">
      <alignment horizontal="left"/>
      <protection locked="0"/>
    </xf>
    <xf numFmtId="3" fontId="7" fillId="2" borderId="61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Protection="1"/>
    <xf numFmtId="0" fontId="4" fillId="0" borderId="47" xfId="0" applyFont="1" applyBorder="1" applyAlignment="1" applyProtection="1">
      <alignment horizontal="center" vertical="center" wrapText="1"/>
    </xf>
    <xf numFmtId="0" fontId="7" fillId="2" borderId="1" xfId="0" quotePrefix="1" applyFont="1" applyFill="1" applyBorder="1" applyAlignment="1" applyProtection="1">
      <alignment horizontal="left"/>
      <protection locked="0"/>
    </xf>
    <xf numFmtId="0" fontId="7" fillId="2" borderId="35" xfId="0" quotePrefix="1" applyFont="1" applyFill="1" applyBorder="1" applyAlignment="1" applyProtection="1">
      <alignment horizontal="left"/>
      <protection locked="0"/>
    </xf>
    <xf numFmtId="0" fontId="5" fillId="0" borderId="42" xfId="0" applyFont="1" applyBorder="1" applyProtection="1"/>
    <xf numFmtId="0" fontId="4" fillId="0" borderId="49" xfId="0" applyFont="1" applyBorder="1" applyAlignment="1" applyProtection="1">
      <alignment horizontal="center" vertical="center" wrapText="1"/>
    </xf>
    <xf numFmtId="0" fontId="7" fillId="2" borderId="53" xfId="0" quotePrefix="1" applyFont="1" applyFill="1" applyBorder="1" applyAlignment="1" applyProtection="1">
      <alignment horizontal="left"/>
      <protection locked="0"/>
    </xf>
    <xf numFmtId="0" fontId="7" fillId="2" borderId="67" xfId="0" quotePrefix="1" applyFont="1" applyFill="1" applyBorder="1" applyAlignment="1" applyProtection="1">
      <alignment horizontal="left"/>
      <protection locked="0"/>
    </xf>
    <xf numFmtId="0" fontId="9" fillId="2" borderId="67" xfId="0" quotePrefix="1" applyFont="1" applyFill="1" applyBorder="1" applyAlignment="1" applyProtection="1">
      <alignment horizontal="left"/>
      <protection locked="0"/>
    </xf>
    <xf numFmtId="0" fontId="9" fillId="2" borderId="54" xfId="0" quotePrefix="1" applyFont="1" applyFill="1" applyBorder="1" applyAlignment="1" applyProtection="1">
      <alignment horizontal="left"/>
      <protection locked="0"/>
    </xf>
    <xf numFmtId="44" fontId="7" fillId="5" borderId="53" xfId="1" applyNumberFormat="1" applyFont="1" applyFill="1" applyBorder="1" applyAlignment="1" applyProtection="1">
      <alignment horizontal="center"/>
      <protection hidden="1"/>
    </xf>
    <xf numFmtId="44" fontId="7" fillId="5" borderId="67" xfId="1" applyNumberFormat="1" applyFont="1" applyFill="1" applyBorder="1" applyAlignment="1" applyProtection="1">
      <alignment horizontal="center"/>
      <protection hidden="1"/>
    </xf>
    <xf numFmtId="44" fontId="7" fillId="5" borderId="54" xfId="1" applyNumberFormat="1" applyFont="1" applyFill="1" applyBorder="1" applyAlignment="1" applyProtection="1">
      <alignment horizontal="center"/>
      <protection hidden="1"/>
    </xf>
    <xf numFmtId="0" fontId="4" fillId="6" borderId="38" xfId="0" applyFont="1" applyFill="1" applyBorder="1" applyAlignment="1" applyProtection="1">
      <alignment horizontal="center"/>
      <protection locked="0"/>
    </xf>
    <xf numFmtId="7" fontId="4" fillId="6" borderId="38" xfId="1" applyNumberFormat="1" applyFont="1" applyFill="1" applyBorder="1" applyAlignment="1" applyProtection="1">
      <alignment horizontal="center"/>
      <protection locked="0"/>
    </xf>
    <xf numFmtId="0" fontId="7" fillId="0" borderId="31" xfId="0" applyFont="1" applyBorder="1" applyProtection="1">
      <protection locked="0"/>
    </xf>
    <xf numFmtId="0" fontId="4" fillId="0" borderId="30" xfId="0" quotePrefix="1" applyFont="1" applyBorder="1" applyAlignment="1" applyProtection="1">
      <alignment horizontal="right"/>
      <protection locked="0"/>
    </xf>
    <xf numFmtId="0" fontId="4" fillId="0" borderId="31" xfId="0" quotePrefix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3" fontId="7" fillId="2" borderId="53" xfId="0" applyNumberFormat="1" applyFont="1" applyFill="1" applyBorder="1" applyAlignment="1" applyProtection="1">
      <alignment horizontal="center"/>
      <protection locked="0"/>
    </xf>
    <xf numFmtId="3" fontId="7" fillId="2" borderId="67" xfId="0" applyNumberFormat="1" applyFont="1" applyFill="1" applyBorder="1" applyAlignment="1" applyProtection="1">
      <alignment horizontal="center"/>
      <protection locked="0"/>
    </xf>
    <xf numFmtId="3" fontId="7" fillId="2" borderId="54" xfId="0" applyNumberFormat="1" applyFont="1" applyFill="1" applyBorder="1" applyAlignment="1" applyProtection="1">
      <alignment horizontal="center"/>
      <protection locked="0"/>
    </xf>
    <xf numFmtId="0" fontId="7" fillId="0" borderId="8" xfId="0" quotePrefix="1" applyFont="1" applyBorder="1" applyAlignment="1" applyProtection="1">
      <alignment horizontal="right" vertical="center"/>
      <protection locked="0"/>
    </xf>
    <xf numFmtId="0" fontId="7" fillId="0" borderId="1" xfId="0" quotePrefix="1" applyFont="1" applyBorder="1" applyAlignment="1" applyProtection="1">
      <alignment horizontal="right" vertical="center" wrapText="1"/>
      <protection locked="0"/>
    </xf>
    <xf numFmtId="0" fontId="7" fillId="0" borderId="35" xfId="0" quotePrefix="1" applyFont="1" applyBorder="1" applyAlignment="1" applyProtection="1">
      <alignment horizontal="right" vertical="center" wrapText="1"/>
      <protection locked="0"/>
    </xf>
    <xf numFmtId="0" fontId="7" fillId="0" borderId="1" xfId="0" quotePrefix="1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4" fillId="0" borderId="0" xfId="0" quotePrefix="1" applyFont="1" applyAlignment="1" applyProtection="1">
      <alignment horizontal="left" vertical="center"/>
    </xf>
    <xf numFmtId="0" fontId="7" fillId="0" borderId="42" xfId="0" quotePrefix="1" applyFont="1" applyBorder="1" applyAlignment="1" applyProtection="1">
      <alignment horizontal="right" vertical="center"/>
    </xf>
    <xf numFmtId="0" fontId="9" fillId="0" borderId="42" xfId="0" quotePrefix="1" applyFont="1" applyBorder="1" applyAlignment="1" applyProtection="1">
      <alignment horizontal="right" vertical="center"/>
    </xf>
    <xf numFmtId="0" fontId="9" fillId="0" borderId="53" xfId="0" quotePrefix="1" applyFont="1" applyBorder="1" applyAlignment="1" applyProtection="1">
      <alignment horizontal="right" vertical="center"/>
    </xf>
    <xf numFmtId="0" fontId="9" fillId="0" borderId="54" xfId="0" quotePrefix="1" applyFont="1" applyBorder="1" applyAlignment="1" applyProtection="1">
      <alignment horizontal="right" vertical="center"/>
    </xf>
    <xf numFmtId="0" fontId="9" fillId="0" borderId="44" xfId="0" applyFont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vertical="center"/>
    </xf>
    <xf numFmtId="170" fontId="9" fillId="0" borderId="53" xfId="0" applyNumberFormat="1" applyFont="1" applyBorder="1" applyAlignment="1" applyProtection="1">
      <alignment horizontal="center" vertical="center"/>
    </xf>
    <xf numFmtId="170" fontId="9" fillId="0" borderId="54" xfId="0" applyNumberFormat="1" applyFont="1" applyBorder="1" applyAlignment="1" applyProtection="1">
      <alignment horizontal="center" vertical="center"/>
    </xf>
    <xf numFmtId="166" fontId="9" fillId="0" borderId="44" xfId="0" applyNumberFormat="1" applyFont="1" applyBorder="1" applyAlignment="1" applyProtection="1">
      <alignment horizontal="center" vertical="center"/>
    </xf>
    <xf numFmtId="170" fontId="11" fillId="0" borderId="17" xfId="0" applyNumberFormat="1" applyFont="1" applyBorder="1" applyAlignment="1" applyProtection="1">
      <alignment horizontal="center" vertical="center"/>
    </xf>
    <xf numFmtId="0" fontId="7" fillId="2" borderId="5" xfId="0" quotePrefix="1" applyFont="1" applyFill="1" applyBorder="1" applyAlignment="1" applyProtection="1">
      <alignment horizontal="left"/>
      <protection locked="0"/>
    </xf>
    <xf numFmtId="0" fontId="9" fillId="2" borderId="5" xfId="0" quotePrefix="1" applyFont="1" applyFill="1" applyBorder="1" applyAlignment="1" applyProtection="1">
      <alignment horizontal="left"/>
      <protection locked="0"/>
    </xf>
    <xf numFmtId="3" fontId="7" fillId="2" borderId="64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  <protection locked="0"/>
    </xf>
    <xf numFmtId="3" fontId="7" fillId="2" borderId="62" xfId="0" applyNumberFormat="1" applyFont="1" applyFill="1" applyBorder="1" applyAlignment="1" applyProtection="1">
      <alignment horizontal="center"/>
      <protection locked="0"/>
    </xf>
    <xf numFmtId="3" fontId="7" fillId="2" borderId="33" xfId="0" applyNumberFormat="1" applyFont="1" applyFill="1" applyBorder="1" applyAlignment="1" applyProtection="1">
      <alignment horizontal="center"/>
      <protection locked="0"/>
    </xf>
    <xf numFmtId="44" fontId="7" fillId="5" borderId="53" xfId="1" applyFont="1" applyFill="1" applyBorder="1" applyAlignment="1" applyProtection="1">
      <alignment horizontal="center"/>
      <protection hidden="1"/>
    </xf>
    <xf numFmtId="44" fontId="7" fillId="5" borderId="68" xfId="1" applyFont="1" applyFill="1" applyBorder="1" applyAlignment="1" applyProtection="1">
      <alignment horizontal="center"/>
      <protection hidden="1"/>
    </xf>
    <xf numFmtId="44" fontId="7" fillId="5" borderId="67" xfId="1" applyFont="1" applyFill="1" applyBorder="1" applyAlignment="1" applyProtection="1">
      <alignment horizontal="center"/>
      <protection hidden="1"/>
    </xf>
    <xf numFmtId="44" fontId="7" fillId="5" borderId="49" xfId="1" applyFont="1" applyFill="1" applyBorder="1" applyAlignment="1" applyProtection="1">
      <alignment horizontal="center"/>
      <protection hidden="1"/>
    </xf>
    <xf numFmtId="0" fontId="4" fillId="0" borderId="60" xfId="0" quotePrefix="1" applyFont="1" applyFill="1" applyBorder="1" applyAlignment="1" applyProtection="1">
      <alignment horizontal="center" vertical="center" wrapText="1"/>
      <protection locked="0"/>
    </xf>
    <xf numFmtId="44" fontId="7" fillId="5" borderId="4" xfId="1" applyFont="1" applyFill="1" applyBorder="1" applyAlignment="1" applyProtection="1">
      <alignment horizontal="center"/>
      <protection hidden="1"/>
    </xf>
    <xf numFmtId="44" fontId="7" fillId="5" borderId="69" xfId="1" applyFont="1" applyFill="1" applyBorder="1" applyAlignment="1" applyProtection="1">
      <alignment horizontal="center"/>
      <protection hidden="1"/>
    </xf>
    <xf numFmtId="44" fontId="7" fillId="5" borderId="7" xfId="1" applyFont="1" applyFill="1" applyBorder="1" applyAlignment="1" applyProtection="1">
      <alignment horizontal="center"/>
      <protection hidden="1"/>
    </xf>
    <xf numFmtId="44" fontId="7" fillId="5" borderId="48" xfId="1" applyFont="1" applyFill="1" applyBorder="1" applyAlignment="1" applyProtection="1">
      <alignment horizontal="center"/>
      <protection hidden="1"/>
    </xf>
    <xf numFmtId="0" fontId="8" fillId="2" borderId="47" xfId="0" applyFont="1" applyFill="1" applyBorder="1" applyAlignment="1" applyProtection="1">
      <alignment horizontal="center"/>
      <protection locked="0"/>
    </xf>
    <xf numFmtId="0" fontId="8" fillId="2" borderId="48" xfId="0" applyFont="1" applyFill="1" applyBorder="1" applyAlignment="1" applyProtection="1">
      <alignment horizontal="center"/>
      <protection locked="0"/>
    </xf>
    <xf numFmtId="0" fontId="5" fillId="0" borderId="65" xfId="0" applyFont="1" applyBorder="1" applyProtection="1">
      <protection locked="0"/>
    </xf>
    <xf numFmtId="0" fontId="5" fillId="0" borderId="69" xfId="0" applyFont="1" applyBorder="1" applyProtection="1">
      <protection locked="0"/>
    </xf>
    <xf numFmtId="0" fontId="11" fillId="0" borderId="0" xfId="0" applyFont="1" applyProtection="1"/>
    <xf numFmtId="0" fontId="7" fillId="2" borderId="9" xfId="0" quotePrefix="1" applyFont="1" applyFill="1" applyBorder="1" applyAlignment="1" applyProtection="1">
      <alignment horizontal="left"/>
      <protection locked="0"/>
    </xf>
    <xf numFmtId="0" fontId="7" fillId="2" borderId="70" xfId="0" quotePrefix="1" applyFont="1" applyFill="1" applyBorder="1" applyAlignment="1" applyProtection="1">
      <alignment horizontal="left"/>
      <protection locked="0"/>
    </xf>
    <xf numFmtId="0" fontId="7" fillId="2" borderId="39" xfId="0" quotePrefix="1" applyFont="1" applyFill="1" applyBorder="1" applyAlignment="1" applyProtection="1">
      <alignment horizontal="left"/>
      <protection locked="0"/>
    </xf>
    <xf numFmtId="0" fontId="7" fillId="2" borderId="26" xfId="0" quotePrefix="1" applyFont="1" applyFill="1" applyBorder="1" applyAlignment="1" applyProtection="1">
      <alignment horizontal="left"/>
      <protection locked="0"/>
    </xf>
    <xf numFmtId="0" fontId="7" fillId="2" borderId="0" xfId="0" quotePrefix="1" applyFont="1" applyFill="1" applyBorder="1" applyAlignment="1" applyProtection="1">
      <alignment horizontal="left"/>
      <protection locked="0"/>
    </xf>
    <xf numFmtId="0" fontId="7" fillId="2" borderId="40" xfId="0" quotePrefix="1" applyFont="1" applyFill="1" applyBorder="1" applyAlignment="1" applyProtection="1">
      <alignment horizontal="left"/>
      <protection locked="0"/>
    </xf>
    <xf numFmtId="0" fontId="7" fillId="2" borderId="10" xfId="0" quotePrefix="1" applyFont="1" applyFill="1" applyBorder="1" applyAlignment="1" applyProtection="1">
      <alignment horizontal="left"/>
      <protection locked="0"/>
    </xf>
    <xf numFmtId="0" fontId="7" fillId="2" borderId="11" xfId="0" quotePrefix="1" applyFont="1" applyFill="1" applyBorder="1" applyAlignment="1" applyProtection="1">
      <alignment horizontal="left"/>
      <protection locked="0"/>
    </xf>
    <xf numFmtId="0" fontId="7" fillId="2" borderId="41" xfId="0" quotePrefix="1" applyFont="1" applyFill="1" applyBorder="1" applyAlignment="1" applyProtection="1">
      <alignment horizontal="left"/>
      <protection locked="0"/>
    </xf>
    <xf numFmtId="0" fontId="5" fillId="0" borderId="36" xfId="0" applyFont="1" applyBorder="1" applyProtection="1"/>
    <xf numFmtId="0" fontId="5" fillId="0" borderId="37" xfId="0" applyFont="1" applyBorder="1" applyProtection="1"/>
    <xf numFmtId="0" fontId="4" fillId="0" borderId="38" xfId="0" applyFont="1" applyBorder="1" applyAlignment="1" applyProtection="1">
      <alignment horizontal="right"/>
    </xf>
    <xf numFmtId="0" fontId="4" fillId="0" borderId="36" xfId="0" applyFont="1" applyBorder="1" applyProtection="1"/>
    <xf numFmtId="0" fontId="4" fillId="0" borderId="37" xfId="0" applyFont="1" applyBorder="1" applyProtection="1"/>
    <xf numFmtId="166" fontId="4" fillId="5" borderId="17" xfId="0" applyNumberFormat="1" applyFont="1" applyFill="1" applyBorder="1" applyProtection="1"/>
    <xf numFmtId="0" fontId="7" fillId="0" borderId="38" xfId="0" applyFont="1" applyBorder="1" applyAlignment="1" applyProtection="1">
      <alignment horizontal="right"/>
    </xf>
    <xf numFmtId="3" fontId="11" fillId="0" borderId="42" xfId="0" applyNumberFormat="1" applyFont="1" applyBorder="1" applyAlignment="1" applyProtection="1">
      <alignment horizontal="center"/>
    </xf>
    <xf numFmtId="0" fontId="11" fillId="0" borderId="4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171" fontId="4" fillId="0" borderId="17" xfId="0" applyNumberFormat="1" applyFont="1" applyFill="1" applyBorder="1" applyProtection="1"/>
    <xf numFmtId="10" fontId="5" fillId="0" borderId="0" xfId="0" applyNumberFormat="1" applyFont="1" applyProtection="1"/>
    <xf numFmtId="5" fontId="4" fillId="0" borderId="36" xfId="0" applyNumberFormat="1" applyFont="1" applyBorder="1" applyAlignment="1" applyProtection="1">
      <alignment horizontal="center"/>
    </xf>
    <xf numFmtId="5" fontId="0" fillId="0" borderId="38" xfId="0" applyNumberFormat="1" applyBorder="1" applyAlignment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" xfId="0" quotePrefix="1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38" xfId="0" quotePrefix="1" applyFont="1" applyBorder="1" applyAlignment="1" applyProtection="1">
      <alignment horizontal="center" vertical="center"/>
    </xf>
    <xf numFmtId="0" fontId="4" fillId="0" borderId="31" xfId="0" quotePrefix="1" applyFont="1" applyBorder="1" applyAlignment="1" applyProtection="1">
      <alignment horizontal="center" vertical="center"/>
    </xf>
    <xf numFmtId="0" fontId="4" fillId="0" borderId="30" xfId="0" quotePrefix="1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169" fontId="4" fillId="8" borderId="28" xfId="4" applyNumberFormat="1" applyFont="1" applyFill="1" applyBorder="1" applyAlignment="1" applyProtection="1">
      <alignment horizontal="right" vertical="center" wrapText="1"/>
      <protection hidden="1"/>
    </xf>
    <xf numFmtId="169" fontId="4" fillId="8" borderId="22" xfId="4" applyNumberFormat="1" applyFont="1" applyFill="1" applyBorder="1" applyAlignment="1" applyProtection="1">
      <alignment horizontal="right" vertical="center" wrapText="1"/>
      <protection hidden="1"/>
    </xf>
    <xf numFmtId="169" fontId="4" fillId="8" borderId="27" xfId="4" applyNumberFormat="1" applyFont="1" applyFill="1" applyBorder="1" applyAlignment="1" applyProtection="1">
      <alignment horizontal="right" vertical="center" wrapText="1"/>
      <protection hidden="1"/>
    </xf>
    <xf numFmtId="169" fontId="4" fillId="8" borderId="9" xfId="4" applyNumberFormat="1" applyFont="1" applyFill="1" applyBorder="1" applyAlignment="1" applyProtection="1">
      <alignment horizontal="center" vertical="center"/>
      <protection hidden="1"/>
    </xf>
    <xf numFmtId="169" fontId="4" fillId="8" borderId="39" xfId="4" applyNumberFormat="1" applyFont="1" applyFill="1" applyBorder="1" applyAlignment="1" applyProtection="1">
      <alignment horizontal="center" vertical="center"/>
      <protection hidden="1"/>
    </xf>
    <xf numFmtId="169" fontId="4" fillId="8" borderId="26" xfId="4" applyNumberFormat="1" applyFont="1" applyFill="1" applyBorder="1" applyAlignment="1" applyProtection="1">
      <alignment horizontal="center" vertical="center"/>
      <protection hidden="1"/>
    </xf>
    <xf numFmtId="169" fontId="4" fillId="8" borderId="40" xfId="4" applyNumberFormat="1" applyFont="1" applyFill="1" applyBorder="1" applyAlignment="1" applyProtection="1">
      <alignment horizontal="center" vertical="center"/>
      <protection hidden="1"/>
    </xf>
    <xf numFmtId="169" fontId="4" fillId="8" borderId="10" xfId="4" applyNumberFormat="1" applyFont="1" applyFill="1" applyBorder="1" applyAlignment="1" applyProtection="1">
      <alignment horizontal="center" vertical="center"/>
      <protection hidden="1"/>
    </xf>
    <xf numFmtId="169" fontId="4" fillId="8" borderId="41" xfId="4" applyNumberFormat="1" applyFont="1" applyFill="1" applyBorder="1" applyAlignment="1" applyProtection="1">
      <alignment horizontal="center" vertical="center"/>
      <protection hidden="1"/>
    </xf>
    <xf numFmtId="169" fontId="4" fillId="8" borderId="28" xfId="4" applyNumberFormat="1" applyFont="1" applyFill="1" applyBorder="1" applyAlignment="1" applyProtection="1">
      <alignment horizontal="center" vertical="center" wrapText="1"/>
      <protection hidden="1"/>
    </xf>
    <xf numFmtId="169" fontId="4" fillId="8" borderId="22" xfId="4" applyNumberFormat="1" applyFont="1" applyFill="1" applyBorder="1" applyAlignment="1" applyProtection="1">
      <alignment horizontal="center" vertical="center" wrapText="1"/>
      <protection hidden="1"/>
    </xf>
    <xf numFmtId="169" fontId="4" fillId="8" borderId="27" xfId="4" applyNumberFormat="1" applyFont="1" applyFill="1" applyBorder="1" applyAlignment="1" applyProtection="1">
      <alignment horizontal="center" vertical="center" wrapText="1"/>
      <protection hidden="1"/>
    </xf>
  </cellXfs>
  <cellStyles count="7">
    <cellStyle name="Komma 2" xfId="5"/>
    <cellStyle name="Procent" xfId="2" builtinId="5"/>
    <cellStyle name="Procent 2" xfId="6"/>
    <cellStyle name="Standaard" xfId="0" builtinId="0"/>
    <cellStyle name="Standaard 2" xfId="4"/>
    <cellStyle name="Valuta" xfId="1" builtinId="4"/>
    <cellStyle name="Valuta 2" xfId="3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="80" zoomScaleNormal="80" workbookViewId="0">
      <selection activeCell="K6" sqref="K6"/>
    </sheetView>
  </sheetViews>
  <sheetFormatPr defaultColWidth="9.140625" defaultRowHeight="14.25" x14ac:dyDescent="0.2"/>
  <cols>
    <col min="1" max="1" width="36.140625" style="2" customWidth="1"/>
    <col min="2" max="2" width="20.140625" style="2" customWidth="1"/>
    <col min="3" max="3" width="18.42578125" style="2" customWidth="1"/>
    <col min="4" max="4" width="18.7109375" style="2" customWidth="1"/>
    <col min="5" max="5" width="19.85546875" style="2" customWidth="1"/>
    <col min="6" max="6" width="18.85546875" style="2" customWidth="1"/>
    <col min="7" max="7" width="11.5703125" style="2" customWidth="1"/>
    <col min="8" max="8" width="12.140625" style="2" customWidth="1"/>
    <col min="9" max="9" width="11.7109375" style="2" customWidth="1"/>
    <col min="10" max="10" width="10" style="2" bestFit="1" customWidth="1"/>
    <col min="11" max="11" width="17.7109375" style="2" customWidth="1"/>
    <col min="12" max="12" width="16.7109375" style="2" customWidth="1"/>
    <col min="13" max="13" width="11.140625" style="2" customWidth="1"/>
    <col min="14" max="14" width="4.7109375" style="2" customWidth="1"/>
    <col min="15" max="15" width="10.7109375" style="2" bestFit="1" customWidth="1"/>
    <col min="16" max="242" width="9.140625" style="2"/>
    <col min="243" max="243" width="17" style="2" customWidth="1"/>
    <col min="244" max="244" width="19.7109375" style="2" customWidth="1"/>
    <col min="245" max="248" width="12.42578125" style="2" customWidth="1"/>
    <col min="249" max="249" width="10.42578125" style="2" customWidth="1"/>
    <col min="250" max="250" width="12.140625" style="2" customWidth="1"/>
    <col min="251" max="251" width="12.42578125" style="2" customWidth="1"/>
    <col min="252" max="252" width="10" style="2" bestFit="1" customWidth="1"/>
    <col min="253" max="253" width="8.140625" style="2" bestFit="1" customWidth="1"/>
    <col min="254" max="254" width="15.7109375" style="2" bestFit="1" customWidth="1"/>
    <col min="255" max="255" width="15.42578125" style="2" bestFit="1" customWidth="1"/>
    <col min="256" max="256" width="4.140625" style="2" customWidth="1"/>
    <col min="257" max="257" width="17" style="2" customWidth="1"/>
    <col min="258" max="258" width="19.7109375" style="2" customWidth="1"/>
    <col min="259" max="259" width="3.42578125" style="2" customWidth="1"/>
    <col min="260" max="260" width="10.42578125" style="2" bestFit="1" customWidth="1"/>
    <col min="261" max="262" width="9.28515625" style="2" bestFit="1" customWidth="1"/>
    <col min="263" max="263" width="9.42578125" style="2" bestFit="1" customWidth="1"/>
    <col min="264" max="264" width="12.140625" style="2" customWidth="1"/>
    <col min="265" max="265" width="12.42578125" style="2" customWidth="1"/>
    <col min="266" max="266" width="11.28515625" style="2" customWidth="1"/>
    <col min="267" max="267" width="8.140625" style="2" bestFit="1" customWidth="1"/>
    <col min="268" max="268" width="15.7109375" style="2" bestFit="1" customWidth="1"/>
    <col min="269" max="269" width="15.42578125" style="2" bestFit="1" customWidth="1"/>
    <col min="270" max="270" width="4.7109375" style="2" customWidth="1"/>
    <col min="271" max="498" width="9.140625" style="2"/>
    <col min="499" max="499" width="17" style="2" customWidth="1"/>
    <col min="500" max="500" width="19.7109375" style="2" customWidth="1"/>
    <col min="501" max="504" width="12.42578125" style="2" customWidth="1"/>
    <col min="505" max="505" width="10.42578125" style="2" customWidth="1"/>
    <col min="506" max="506" width="12.140625" style="2" customWidth="1"/>
    <col min="507" max="507" width="12.42578125" style="2" customWidth="1"/>
    <col min="508" max="508" width="10" style="2" bestFit="1" customWidth="1"/>
    <col min="509" max="509" width="8.140625" style="2" bestFit="1" customWidth="1"/>
    <col min="510" max="510" width="15.7109375" style="2" bestFit="1" customWidth="1"/>
    <col min="511" max="511" width="15.42578125" style="2" bestFit="1" customWidth="1"/>
    <col min="512" max="512" width="4.140625" style="2" customWidth="1"/>
    <col min="513" max="513" width="17" style="2" customWidth="1"/>
    <col min="514" max="514" width="19.7109375" style="2" customWidth="1"/>
    <col min="515" max="515" width="3.42578125" style="2" customWidth="1"/>
    <col min="516" max="516" width="10.42578125" style="2" bestFit="1" customWidth="1"/>
    <col min="517" max="518" width="9.28515625" style="2" bestFit="1" customWidth="1"/>
    <col min="519" max="519" width="9.42578125" style="2" bestFit="1" customWidth="1"/>
    <col min="520" max="520" width="12.140625" style="2" customWidth="1"/>
    <col min="521" max="521" width="12.42578125" style="2" customWidth="1"/>
    <col min="522" max="522" width="11.28515625" style="2" customWidth="1"/>
    <col min="523" max="523" width="8.140625" style="2" bestFit="1" customWidth="1"/>
    <col min="524" max="524" width="15.7109375" style="2" bestFit="1" customWidth="1"/>
    <col min="525" max="525" width="15.42578125" style="2" bestFit="1" customWidth="1"/>
    <col min="526" max="526" width="4.7109375" style="2" customWidth="1"/>
    <col min="527" max="754" width="9.140625" style="2"/>
    <col min="755" max="755" width="17" style="2" customWidth="1"/>
    <col min="756" max="756" width="19.7109375" style="2" customWidth="1"/>
    <col min="757" max="760" width="12.42578125" style="2" customWidth="1"/>
    <col min="761" max="761" width="10.42578125" style="2" customWidth="1"/>
    <col min="762" max="762" width="12.140625" style="2" customWidth="1"/>
    <col min="763" max="763" width="12.42578125" style="2" customWidth="1"/>
    <col min="764" max="764" width="10" style="2" bestFit="1" customWidth="1"/>
    <col min="765" max="765" width="8.140625" style="2" bestFit="1" customWidth="1"/>
    <col min="766" max="766" width="15.7109375" style="2" bestFit="1" customWidth="1"/>
    <col min="767" max="767" width="15.42578125" style="2" bestFit="1" customWidth="1"/>
    <col min="768" max="768" width="4.140625" style="2" customWidth="1"/>
    <col min="769" max="769" width="17" style="2" customWidth="1"/>
    <col min="770" max="770" width="19.7109375" style="2" customWidth="1"/>
    <col min="771" max="771" width="3.42578125" style="2" customWidth="1"/>
    <col min="772" max="772" width="10.42578125" style="2" bestFit="1" customWidth="1"/>
    <col min="773" max="774" width="9.28515625" style="2" bestFit="1" customWidth="1"/>
    <col min="775" max="775" width="9.42578125" style="2" bestFit="1" customWidth="1"/>
    <col min="776" max="776" width="12.140625" style="2" customWidth="1"/>
    <col min="777" max="777" width="12.42578125" style="2" customWidth="1"/>
    <col min="778" max="778" width="11.28515625" style="2" customWidth="1"/>
    <col min="779" max="779" width="8.140625" style="2" bestFit="1" customWidth="1"/>
    <col min="780" max="780" width="15.7109375" style="2" bestFit="1" customWidth="1"/>
    <col min="781" max="781" width="15.42578125" style="2" bestFit="1" customWidth="1"/>
    <col min="782" max="782" width="4.7109375" style="2" customWidth="1"/>
    <col min="783" max="1010" width="9.140625" style="2"/>
    <col min="1011" max="1011" width="17" style="2" customWidth="1"/>
    <col min="1012" max="1012" width="19.7109375" style="2" customWidth="1"/>
    <col min="1013" max="1016" width="12.42578125" style="2" customWidth="1"/>
    <col min="1017" max="1017" width="10.42578125" style="2" customWidth="1"/>
    <col min="1018" max="1018" width="12.140625" style="2" customWidth="1"/>
    <col min="1019" max="1019" width="12.42578125" style="2" customWidth="1"/>
    <col min="1020" max="1020" width="10" style="2" bestFit="1" customWidth="1"/>
    <col min="1021" max="1021" width="8.140625" style="2" bestFit="1" customWidth="1"/>
    <col min="1022" max="1022" width="15.7109375" style="2" bestFit="1" customWidth="1"/>
    <col min="1023" max="1023" width="15.42578125" style="2" bestFit="1" customWidth="1"/>
    <col min="1024" max="1024" width="4.140625" style="2" customWidth="1"/>
    <col min="1025" max="1025" width="17" style="2" customWidth="1"/>
    <col min="1026" max="1026" width="19.7109375" style="2" customWidth="1"/>
    <col min="1027" max="1027" width="3.42578125" style="2" customWidth="1"/>
    <col min="1028" max="1028" width="10.42578125" style="2" bestFit="1" customWidth="1"/>
    <col min="1029" max="1030" width="9.28515625" style="2" bestFit="1" customWidth="1"/>
    <col min="1031" max="1031" width="9.42578125" style="2" bestFit="1" customWidth="1"/>
    <col min="1032" max="1032" width="12.140625" style="2" customWidth="1"/>
    <col min="1033" max="1033" width="12.42578125" style="2" customWidth="1"/>
    <col min="1034" max="1034" width="11.28515625" style="2" customWidth="1"/>
    <col min="1035" max="1035" width="8.140625" style="2" bestFit="1" customWidth="1"/>
    <col min="1036" max="1036" width="15.7109375" style="2" bestFit="1" customWidth="1"/>
    <col min="1037" max="1037" width="15.42578125" style="2" bestFit="1" customWidth="1"/>
    <col min="1038" max="1038" width="4.7109375" style="2" customWidth="1"/>
    <col min="1039" max="1266" width="9.140625" style="2"/>
    <col min="1267" max="1267" width="17" style="2" customWidth="1"/>
    <col min="1268" max="1268" width="19.7109375" style="2" customWidth="1"/>
    <col min="1269" max="1272" width="12.42578125" style="2" customWidth="1"/>
    <col min="1273" max="1273" width="10.42578125" style="2" customWidth="1"/>
    <col min="1274" max="1274" width="12.140625" style="2" customWidth="1"/>
    <col min="1275" max="1275" width="12.42578125" style="2" customWidth="1"/>
    <col min="1276" max="1276" width="10" style="2" bestFit="1" customWidth="1"/>
    <col min="1277" max="1277" width="8.140625" style="2" bestFit="1" customWidth="1"/>
    <col min="1278" max="1278" width="15.7109375" style="2" bestFit="1" customWidth="1"/>
    <col min="1279" max="1279" width="15.42578125" style="2" bestFit="1" customWidth="1"/>
    <col min="1280" max="1280" width="4.140625" style="2" customWidth="1"/>
    <col min="1281" max="1281" width="17" style="2" customWidth="1"/>
    <col min="1282" max="1282" width="19.7109375" style="2" customWidth="1"/>
    <col min="1283" max="1283" width="3.42578125" style="2" customWidth="1"/>
    <col min="1284" max="1284" width="10.42578125" style="2" bestFit="1" customWidth="1"/>
    <col min="1285" max="1286" width="9.28515625" style="2" bestFit="1" customWidth="1"/>
    <col min="1287" max="1287" width="9.42578125" style="2" bestFit="1" customWidth="1"/>
    <col min="1288" max="1288" width="12.140625" style="2" customWidth="1"/>
    <col min="1289" max="1289" width="12.42578125" style="2" customWidth="1"/>
    <col min="1290" max="1290" width="11.28515625" style="2" customWidth="1"/>
    <col min="1291" max="1291" width="8.140625" style="2" bestFit="1" customWidth="1"/>
    <col min="1292" max="1292" width="15.7109375" style="2" bestFit="1" customWidth="1"/>
    <col min="1293" max="1293" width="15.42578125" style="2" bestFit="1" customWidth="1"/>
    <col min="1294" max="1294" width="4.7109375" style="2" customWidth="1"/>
    <col min="1295" max="1522" width="9.140625" style="2"/>
    <col min="1523" max="1523" width="17" style="2" customWidth="1"/>
    <col min="1524" max="1524" width="19.7109375" style="2" customWidth="1"/>
    <col min="1525" max="1528" width="12.42578125" style="2" customWidth="1"/>
    <col min="1529" max="1529" width="10.42578125" style="2" customWidth="1"/>
    <col min="1530" max="1530" width="12.140625" style="2" customWidth="1"/>
    <col min="1531" max="1531" width="12.42578125" style="2" customWidth="1"/>
    <col min="1532" max="1532" width="10" style="2" bestFit="1" customWidth="1"/>
    <col min="1533" max="1533" width="8.140625" style="2" bestFit="1" customWidth="1"/>
    <col min="1534" max="1534" width="15.7109375" style="2" bestFit="1" customWidth="1"/>
    <col min="1535" max="1535" width="15.42578125" style="2" bestFit="1" customWidth="1"/>
    <col min="1536" max="1536" width="4.140625" style="2" customWidth="1"/>
    <col min="1537" max="1537" width="17" style="2" customWidth="1"/>
    <col min="1538" max="1538" width="19.7109375" style="2" customWidth="1"/>
    <col min="1539" max="1539" width="3.42578125" style="2" customWidth="1"/>
    <col min="1540" max="1540" width="10.42578125" style="2" bestFit="1" customWidth="1"/>
    <col min="1541" max="1542" width="9.28515625" style="2" bestFit="1" customWidth="1"/>
    <col min="1543" max="1543" width="9.42578125" style="2" bestFit="1" customWidth="1"/>
    <col min="1544" max="1544" width="12.140625" style="2" customWidth="1"/>
    <col min="1545" max="1545" width="12.42578125" style="2" customWidth="1"/>
    <col min="1546" max="1546" width="11.28515625" style="2" customWidth="1"/>
    <col min="1547" max="1547" width="8.140625" style="2" bestFit="1" customWidth="1"/>
    <col min="1548" max="1548" width="15.7109375" style="2" bestFit="1" customWidth="1"/>
    <col min="1549" max="1549" width="15.42578125" style="2" bestFit="1" customWidth="1"/>
    <col min="1550" max="1550" width="4.7109375" style="2" customWidth="1"/>
    <col min="1551" max="1778" width="9.140625" style="2"/>
    <col min="1779" max="1779" width="17" style="2" customWidth="1"/>
    <col min="1780" max="1780" width="19.7109375" style="2" customWidth="1"/>
    <col min="1781" max="1784" width="12.42578125" style="2" customWidth="1"/>
    <col min="1785" max="1785" width="10.42578125" style="2" customWidth="1"/>
    <col min="1786" max="1786" width="12.140625" style="2" customWidth="1"/>
    <col min="1787" max="1787" width="12.42578125" style="2" customWidth="1"/>
    <col min="1788" max="1788" width="10" style="2" bestFit="1" customWidth="1"/>
    <col min="1789" max="1789" width="8.140625" style="2" bestFit="1" customWidth="1"/>
    <col min="1790" max="1790" width="15.7109375" style="2" bestFit="1" customWidth="1"/>
    <col min="1791" max="1791" width="15.42578125" style="2" bestFit="1" customWidth="1"/>
    <col min="1792" max="1792" width="4.140625" style="2" customWidth="1"/>
    <col min="1793" max="1793" width="17" style="2" customWidth="1"/>
    <col min="1794" max="1794" width="19.7109375" style="2" customWidth="1"/>
    <col min="1795" max="1795" width="3.42578125" style="2" customWidth="1"/>
    <col min="1796" max="1796" width="10.42578125" style="2" bestFit="1" customWidth="1"/>
    <col min="1797" max="1798" width="9.28515625" style="2" bestFit="1" customWidth="1"/>
    <col min="1799" max="1799" width="9.42578125" style="2" bestFit="1" customWidth="1"/>
    <col min="1800" max="1800" width="12.140625" style="2" customWidth="1"/>
    <col min="1801" max="1801" width="12.42578125" style="2" customWidth="1"/>
    <col min="1802" max="1802" width="11.28515625" style="2" customWidth="1"/>
    <col min="1803" max="1803" width="8.140625" style="2" bestFit="1" customWidth="1"/>
    <col min="1804" max="1804" width="15.7109375" style="2" bestFit="1" customWidth="1"/>
    <col min="1805" max="1805" width="15.42578125" style="2" bestFit="1" customWidth="1"/>
    <col min="1806" max="1806" width="4.7109375" style="2" customWidth="1"/>
    <col min="1807" max="2034" width="9.140625" style="2"/>
    <col min="2035" max="2035" width="17" style="2" customWidth="1"/>
    <col min="2036" max="2036" width="19.7109375" style="2" customWidth="1"/>
    <col min="2037" max="2040" width="12.42578125" style="2" customWidth="1"/>
    <col min="2041" max="2041" width="10.42578125" style="2" customWidth="1"/>
    <col min="2042" max="2042" width="12.140625" style="2" customWidth="1"/>
    <col min="2043" max="2043" width="12.42578125" style="2" customWidth="1"/>
    <col min="2044" max="2044" width="10" style="2" bestFit="1" customWidth="1"/>
    <col min="2045" max="2045" width="8.140625" style="2" bestFit="1" customWidth="1"/>
    <col min="2046" max="2046" width="15.7109375" style="2" bestFit="1" customWidth="1"/>
    <col min="2047" max="2047" width="15.42578125" style="2" bestFit="1" customWidth="1"/>
    <col min="2048" max="2048" width="4.140625" style="2" customWidth="1"/>
    <col min="2049" max="2049" width="17" style="2" customWidth="1"/>
    <col min="2050" max="2050" width="19.7109375" style="2" customWidth="1"/>
    <col min="2051" max="2051" width="3.42578125" style="2" customWidth="1"/>
    <col min="2052" max="2052" width="10.42578125" style="2" bestFit="1" customWidth="1"/>
    <col min="2053" max="2054" width="9.28515625" style="2" bestFit="1" customWidth="1"/>
    <col min="2055" max="2055" width="9.42578125" style="2" bestFit="1" customWidth="1"/>
    <col min="2056" max="2056" width="12.140625" style="2" customWidth="1"/>
    <col min="2057" max="2057" width="12.42578125" style="2" customWidth="1"/>
    <col min="2058" max="2058" width="11.28515625" style="2" customWidth="1"/>
    <col min="2059" max="2059" width="8.140625" style="2" bestFit="1" customWidth="1"/>
    <col min="2060" max="2060" width="15.7109375" style="2" bestFit="1" customWidth="1"/>
    <col min="2061" max="2061" width="15.42578125" style="2" bestFit="1" customWidth="1"/>
    <col min="2062" max="2062" width="4.7109375" style="2" customWidth="1"/>
    <col min="2063" max="2290" width="9.140625" style="2"/>
    <col min="2291" max="2291" width="17" style="2" customWidth="1"/>
    <col min="2292" max="2292" width="19.7109375" style="2" customWidth="1"/>
    <col min="2293" max="2296" width="12.42578125" style="2" customWidth="1"/>
    <col min="2297" max="2297" width="10.42578125" style="2" customWidth="1"/>
    <col min="2298" max="2298" width="12.140625" style="2" customWidth="1"/>
    <col min="2299" max="2299" width="12.42578125" style="2" customWidth="1"/>
    <col min="2300" max="2300" width="10" style="2" bestFit="1" customWidth="1"/>
    <col min="2301" max="2301" width="8.140625" style="2" bestFit="1" customWidth="1"/>
    <col min="2302" max="2302" width="15.7109375" style="2" bestFit="1" customWidth="1"/>
    <col min="2303" max="2303" width="15.42578125" style="2" bestFit="1" customWidth="1"/>
    <col min="2304" max="2304" width="4.140625" style="2" customWidth="1"/>
    <col min="2305" max="2305" width="17" style="2" customWidth="1"/>
    <col min="2306" max="2306" width="19.7109375" style="2" customWidth="1"/>
    <col min="2307" max="2307" width="3.42578125" style="2" customWidth="1"/>
    <col min="2308" max="2308" width="10.42578125" style="2" bestFit="1" customWidth="1"/>
    <col min="2309" max="2310" width="9.28515625" style="2" bestFit="1" customWidth="1"/>
    <col min="2311" max="2311" width="9.42578125" style="2" bestFit="1" customWidth="1"/>
    <col min="2312" max="2312" width="12.140625" style="2" customWidth="1"/>
    <col min="2313" max="2313" width="12.42578125" style="2" customWidth="1"/>
    <col min="2314" max="2314" width="11.28515625" style="2" customWidth="1"/>
    <col min="2315" max="2315" width="8.140625" style="2" bestFit="1" customWidth="1"/>
    <col min="2316" max="2316" width="15.7109375" style="2" bestFit="1" customWidth="1"/>
    <col min="2317" max="2317" width="15.42578125" style="2" bestFit="1" customWidth="1"/>
    <col min="2318" max="2318" width="4.7109375" style="2" customWidth="1"/>
    <col min="2319" max="2546" width="9.140625" style="2"/>
    <col min="2547" max="2547" width="17" style="2" customWidth="1"/>
    <col min="2548" max="2548" width="19.7109375" style="2" customWidth="1"/>
    <col min="2549" max="2552" width="12.42578125" style="2" customWidth="1"/>
    <col min="2553" max="2553" width="10.42578125" style="2" customWidth="1"/>
    <col min="2554" max="2554" width="12.140625" style="2" customWidth="1"/>
    <col min="2555" max="2555" width="12.42578125" style="2" customWidth="1"/>
    <col min="2556" max="2556" width="10" style="2" bestFit="1" customWidth="1"/>
    <col min="2557" max="2557" width="8.140625" style="2" bestFit="1" customWidth="1"/>
    <col min="2558" max="2558" width="15.7109375" style="2" bestFit="1" customWidth="1"/>
    <col min="2559" max="2559" width="15.42578125" style="2" bestFit="1" customWidth="1"/>
    <col min="2560" max="2560" width="4.140625" style="2" customWidth="1"/>
    <col min="2561" max="2561" width="17" style="2" customWidth="1"/>
    <col min="2562" max="2562" width="19.7109375" style="2" customWidth="1"/>
    <col min="2563" max="2563" width="3.42578125" style="2" customWidth="1"/>
    <col min="2564" max="2564" width="10.42578125" style="2" bestFit="1" customWidth="1"/>
    <col min="2565" max="2566" width="9.28515625" style="2" bestFit="1" customWidth="1"/>
    <col min="2567" max="2567" width="9.42578125" style="2" bestFit="1" customWidth="1"/>
    <col min="2568" max="2568" width="12.140625" style="2" customWidth="1"/>
    <col min="2569" max="2569" width="12.42578125" style="2" customWidth="1"/>
    <col min="2570" max="2570" width="11.28515625" style="2" customWidth="1"/>
    <col min="2571" max="2571" width="8.140625" style="2" bestFit="1" customWidth="1"/>
    <col min="2572" max="2572" width="15.7109375" style="2" bestFit="1" customWidth="1"/>
    <col min="2573" max="2573" width="15.42578125" style="2" bestFit="1" customWidth="1"/>
    <col min="2574" max="2574" width="4.7109375" style="2" customWidth="1"/>
    <col min="2575" max="2802" width="9.140625" style="2"/>
    <col min="2803" max="2803" width="17" style="2" customWidth="1"/>
    <col min="2804" max="2804" width="19.7109375" style="2" customWidth="1"/>
    <col min="2805" max="2808" width="12.42578125" style="2" customWidth="1"/>
    <col min="2809" max="2809" width="10.42578125" style="2" customWidth="1"/>
    <col min="2810" max="2810" width="12.140625" style="2" customWidth="1"/>
    <col min="2811" max="2811" width="12.42578125" style="2" customWidth="1"/>
    <col min="2812" max="2812" width="10" style="2" bestFit="1" customWidth="1"/>
    <col min="2813" max="2813" width="8.140625" style="2" bestFit="1" customWidth="1"/>
    <col min="2814" max="2814" width="15.7109375" style="2" bestFit="1" customWidth="1"/>
    <col min="2815" max="2815" width="15.42578125" style="2" bestFit="1" customWidth="1"/>
    <col min="2816" max="2816" width="4.140625" style="2" customWidth="1"/>
    <col min="2817" max="2817" width="17" style="2" customWidth="1"/>
    <col min="2818" max="2818" width="19.7109375" style="2" customWidth="1"/>
    <col min="2819" max="2819" width="3.42578125" style="2" customWidth="1"/>
    <col min="2820" max="2820" width="10.42578125" style="2" bestFit="1" customWidth="1"/>
    <col min="2821" max="2822" width="9.28515625" style="2" bestFit="1" customWidth="1"/>
    <col min="2823" max="2823" width="9.42578125" style="2" bestFit="1" customWidth="1"/>
    <col min="2824" max="2824" width="12.140625" style="2" customWidth="1"/>
    <col min="2825" max="2825" width="12.42578125" style="2" customWidth="1"/>
    <col min="2826" max="2826" width="11.28515625" style="2" customWidth="1"/>
    <col min="2827" max="2827" width="8.140625" style="2" bestFit="1" customWidth="1"/>
    <col min="2828" max="2828" width="15.7109375" style="2" bestFit="1" customWidth="1"/>
    <col min="2829" max="2829" width="15.42578125" style="2" bestFit="1" customWidth="1"/>
    <col min="2830" max="2830" width="4.7109375" style="2" customWidth="1"/>
    <col min="2831" max="3058" width="9.140625" style="2"/>
    <col min="3059" max="3059" width="17" style="2" customWidth="1"/>
    <col min="3060" max="3060" width="19.7109375" style="2" customWidth="1"/>
    <col min="3061" max="3064" width="12.42578125" style="2" customWidth="1"/>
    <col min="3065" max="3065" width="10.42578125" style="2" customWidth="1"/>
    <col min="3066" max="3066" width="12.140625" style="2" customWidth="1"/>
    <col min="3067" max="3067" width="12.42578125" style="2" customWidth="1"/>
    <col min="3068" max="3068" width="10" style="2" bestFit="1" customWidth="1"/>
    <col min="3069" max="3069" width="8.140625" style="2" bestFit="1" customWidth="1"/>
    <col min="3070" max="3070" width="15.7109375" style="2" bestFit="1" customWidth="1"/>
    <col min="3071" max="3071" width="15.42578125" style="2" bestFit="1" customWidth="1"/>
    <col min="3072" max="3072" width="4.140625" style="2" customWidth="1"/>
    <col min="3073" max="3073" width="17" style="2" customWidth="1"/>
    <col min="3074" max="3074" width="19.7109375" style="2" customWidth="1"/>
    <col min="3075" max="3075" width="3.42578125" style="2" customWidth="1"/>
    <col min="3076" max="3076" width="10.42578125" style="2" bestFit="1" customWidth="1"/>
    <col min="3077" max="3078" width="9.28515625" style="2" bestFit="1" customWidth="1"/>
    <col min="3079" max="3079" width="9.42578125" style="2" bestFit="1" customWidth="1"/>
    <col min="3080" max="3080" width="12.140625" style="2" customWidth="1"/>
    <col min="3081" max="3081" width="12.42578125" style="2" customWidth="1"/>
    <col min="3082" max="3082" width="11.28515625" style="2" customWidth="1"/>
    <col min="3083" max="3083" width="8.140625" style="2" bestFit="1" customWidth="1"/>
    <col min="3084" max="3084" width="15.7109375" style="2" bestFit="1" customWidth="1"/>
    <col min="3085" max="3085" width="15.42578125" style="2" bestFit="1" customWidth="1"/>
    <col min="3086" max="3086" width="4.7109375" style="2" customWidth="1"/>
    <col min="3087" max="3314" width="9.140625" style="2"/>
    <col min="3315" max="3315" width="17" style="2" customWidth="1"/>
    <col min="3316" max="3316" width="19.7109375" style="2" customWidth="1"/>
    <col min="3317" max="3320" width="12.42578125" style="2" customWidth="1"/>
    <col min="3321" max="3321" width="10.42578125" style="2" customWidth="1"/>
    <col min="3322" max="3322" width="12.140625" style="2" customWidth="1"/>
    <col min="3323" max="3323" width="12.42578125" style="2" customWidth="1"/>
    <col min="3324" max="3324" width="10" style="2" bestFit="1" customWidth="1"/>
    <col min="3325" max="3325" width="8.140625" style="2" bestFit="1" customWidth="1"/>
    <col min="3326" max="3326" width="15.7109375" style="2" bestFit="1" customWidth="1"/>
    <col min="3327" max="3327" width="15.42578125" style="2" bestFit="1" customWidth="1"/>
    <col min="3328" max="3328" width="4.140625" style="2" customWidth="1"/>
    <col min="3329" max="3329" width="17" style="2" customWidth="1"/>
    <col min="3330" max="3330" width="19.7109375" style="2" customWidth="1"/>
    <col min="3331" max="3331" width="3.42578125" style="2" customWidth="1"/>
    <col min="3332" max="3332" width="10.42578125" style="2" bestFit="1" customWidth="1"/>
    <col min="3333" max="3334" width="9.28515625" style="2" bestFit="1" customWidth="1"/>
    <col min="3335" max="3335" width="9.42578125" style="2" bestFit="1" customWidth="1"/>
    <col min="3336" max="3336" width="12.140625" style="2" customWidth="1"/>
    <col min="3337" max="3337" width="12.42578125" style="2" customWidth="1"/>
    <col min="3338" max="3338" width="11.28515625" style="2" customWidth="1"/>
    <col min="3339" max="3339" width="8.140625" style="2" bestFit="1" customWidth="1"/>
    <col min="3340" max="3340" width="15.7109375" style="2" bestFit="1" customWidth="1"/>
    <col min="3341" max="3341" width="15.42578125" style="2" bestFit="1" customWidth="1"/>
    <col min="3342" max="3342" width="4.7109375" style="2" customWidth="1"/>
    <col min="3343" max="3570" width="9.140625" style="2"/>
    <col min="3571" max="3571" width="17" style="2" customWidth="1"/>
    <col min="3572" max="3572" width="19.7109375" style="2" customWidth="1"/>
    <col min="3573" max="3576" width="12.42578125" style="2" customWidth="1"/>
    <col min="3577" max="3577" width="10.42578125" style="2" customWidth="1"/>
    <col min="3578" max="3578" width="12.140625" style="2" customWidth="1"/>
    <col min="3579" max="3579" width="12.42578125" style="2" customWidth="1"/>
    <col min="3580" max="3580" width="10" style="2" bestFit="1" customWidth="1"/>
    <col min="3581" max="3581" width="8.140625" style="2" bestFit="1" customWidth="1"/>
    <col min="3582" max="3582" width="15.7109375" style="2" bestFit="1" customWidth="1"/>
    <col min="3583" max="3583" width="15.42578125" style="2" bestFit="1" customWidth="1"/>
    <col min="3584" max="3584" width="4.140625" style="2" customWidth="1"/>
    <col min="3585" max="3585" width="17" style="2" customWidth="1"/>
    <col min="3586" max="3586" width="19.7109375" style="2" customWidth="1"/>
    <col min="3587" max="3587" width="3.42578125" style="2" customWidth="1"/>
    <col min="3588" max="3588" width="10.42578125" style="2" bestFit="1" customWidth="1"/>
    <col min="3589" max="3590" width="9.28515625" style="2" bestFit="1" customWidth="1"/>
    <col min="3591" max="3591" width="9.42578125" style="2" bestFit="1" customWidth="1"/>
    <col min="3592" max="3592" width="12.140625" style="2" customWidth="1"/>
    <col min="3593" max="3593" width="12.42578125" style="2" customWidth="1"/>
    <col min="3594" max="3594" width="11.28515625" style="2" customWidth="1"/>
    <col min="3595" max="3595" width="8.140625" style="2" bestFit="1" customWidth="1"/>
    <col min="3596" max="3596" width="15.7109375" style="2" bestFit="1" customWidth="1"/>
    <col min="3597" max="3597" width="15.42578125" style="2" bestFit="1" customWidth="1"/>
    <col min="3598" max="3598" width="4.7109375" style="2" customWidth="1"/>
    <col min="3599" max="3826" width="9.140625" style="2"/>
    <col min="3827" max="3827" width="17" style="2" customWidth="1"/>
    <col min="3828" max="3828" width="19.7109375" style="2" customWidth="1"/>
    <col min="3829" max="3832" width="12.42578125" style="2" customWidth="1"/>
    <col min="3833" max="3833" width="10.42578125" style="2" customWidth="1"/>
    <col min="3834" max="3834" width="12.140625" style="2" customWidth="1"/>
    <col min="3835" max="3835" width="12.42578125" style="2" customWidth="1"/>
    <col min="3836" max="3836" width="10" style="2" bestFit="1" customWidth="1"/>
    <col min="3837" max="3837" width="8.140625" style="2" bestFit="1" customWidth="1"/>
    <col min="3838" max="3838" width="15.7109375" style="2" bestFit="1" customWidth="1"/>
    <col min="3839" max="3839" width="15.42578125" style="2" bestFit="1" customWidth="1"/>
    <col min="3840" max="3840" width="4.140625" style="2" customWidth="1"/>
    <col min="3841" max="3841" width="17" style="2" customWidth="1"/>
    <col min="3842" max="3842" width="19.7109375" style="2" customWidth="1"/>
    <col min="3843" max="3843" width="3.42578125" style="2" customWidth="1"/>
    <col min="3844" max="3844" width="10.42578125" style="2" bestFit="1" customWidth="1"/>
    <col min="3845" max="3846" width="9.28515625" style="2" bestFit="1" customWidth="1"/>
    <col min="3847" max="3847" width="9.42578125" style="2" bestFit="1" customWidth="1"/>
    <col min="3848" max="3848" width="12.140625" style="2" customWidth="1"/>
    <col min="3849" max="3849" width="12.42578125" style="2" customWidth="1"/>
    <col min="3850" max="3850" width="11.28515625" style="2" customWidth="1"/>
    <col min="3851" max="3851" width="8.140625" style="2" bestFit="1" customWidth="1"/>
    <col min="3852" max="3852" width="15.7109375" style="2" bestFit="1" customWidth="1"/>
    <col min="3853" max="3853" width="15.42578125" style="2" bestFit="1" customWidth="1"/>
    <col min="3854" max="3854" width="4.7109375" style="2" customWidth="1"/>
    <col min="3855" max="4082" width="9.140625" style="2"/>
    <col min="4083" max="4083" width="17" style="2" customWidth="1"/>
    <col min="4084" max="4084" width="19.7109375" style="2" customWidth="1"/>
    <col min="4085" max="4088" width="12.42578125" style="2" customWidth="1"/>
    <col min="4089" max="4089" width="10.42578125" style="2" customWidth="1"/>
    <col min="4090" max="4090" width="12.140625" style="2" customWidth="1"/>
    <col min="4091" max="4091" width="12.42578125" style="2" customWidth="1"/>
    <col min="4092" max="4092" width="10" style="2" bestFit="1" customWidth="1"/>
    <col min="4093" max="4093" width="8.140625" style="2" bestFit="1" customWidth="1"/>
    <col min="4094" max="4094" width="15.7109375" style="2" bestFit="1" customWidth="1"/>
    <col min="4095" max="4095" width="15.42578125" style="2" bestFit="1" customWidth="1"/>
    <col min="4096" max="4096" width="4.140625" style="2" customWidth="1"/>
    <col min="4097" max="4097" width="17" style="2" customWidth="1"/>
    <col min="4098" max="4098" width="19.7109375" style="2" customWidth="1"/>
    <col min="4099" max="4099" width="3.42578125" style="2" customWidth="1"/>
    <col min="4100" max="4100" width="10.42578125" style="2" bestFit="1" customWidth="1"/>
    <col min="4101" max="4102" width="9.28515625" style="2" bestFit="1" customWidth="1"/>
    <col min="4103" max="4103" width="9.42578125" style="2" bestFit="1" customWidth="1"/>
    <col min="4104" max="4104" width="12.140625" style="2" customWidth="1"/>
    <col min="4105" max="4105" width="12.42578125" style="2" customWidth="1"/>
    <col min="4106" max="4106" width="11.28515625" style="2" customWidth="1"/>
    <col min="4107" max="4107" width="8.140625" style="2" bestFit="1" customWidth="1"/>
    <col min="4108" max="4108" width="15.7109375" style="2" bestFit="1" customWidth="1"/>
    <col min="4109" max="4109" width="15.42578125" style="2" bestFit="1" customWidth="1"/>
    <col min="4110" max="4110" width="4.7109375" style="2" customWidth="1"/>
    <col min="4111" max="4338" width="9.140625" style="2"/>
    <col min="4339" max="4339" width="17" style="2" customWidth="1"/>
    <col min="4340" max="4340" width="19.7109375" style="2" customWidth="1"/>
    <col min="4341" max="4344" width="12.42578125" style="2" customWidth="1"/>
    <col min="4345" max="4345" width="10.42578125" style="2" customWidth="1"/>
    <col min="4346" max="4346" width="12.140625" style="2" customWidth="1"/>
    <col min="4347" max="4347" width="12.42578125" style="2" customWidth="1"/>
    <col min="4348" max="4348" width="10" style="2" bestFit="1" customWidth="1"/>
    <col min="4349" max="4349" width="8.140625" style="2" bestFit="1" customWidth="1"/>
    <col min="4350" max="4350" width="15.7109375" style="2" bestFit="1" customWidth="1"/>
    <col min="4351" max="4351" width="15.42578125" style="2" bestFit="1" customWidth="1"/>
    <col min="4352" max="4352" width="4.140625" style="2" customWidth="1"/>
    <col min="4353" max="4353" width="17" style="2" customWidth="1"/>
    <col min="4354" max="4354" width="19.7109375" style="2" customWidth="1"/>
    <col min="4355" max="4355" width="3.42578125" style="2" customWidth="1"/>
    <col min="4356" max="4356" width="10.42578125" style="2" bestFit="1" customWidth="1"/>
    <col min="4357" max="4358" width="9.28515625" style="2" bestFit="1" customWidth="1"/>
    <col min="4359" max="4359" width="9.42578125" style="2" bestFit="1" customWidth="1"/>
    <col min="4360" max="4360" width="12.140625" style="2" customWidth="1"/>
    <col min="4361" max="4361" width="12.42578125" style="2" customWidth="1"/>
    <col min="4362" max="4362" width="11.28515625" style="2" customWidth="1"/>
    <col min="4363" max="4363" width="8.140625" style="2" bestFit="1" customWidth="1"/>
    <col min="4364" max="4364" width="15.7109375" style="2" bestFit="1" customWidth="1"/>
    <col min="4365" max="4365" width="15.42578125" style="2" bestFit="1" customWidth="1"/>
    <col min="4366" max="4366" width="4.7109375" style="2" customWidth="1"/>
    <col min="4367" max="4594" width="9.140625" style="2"/>
    <col min="4595" max="4595" width="17" style="2" customWidth="1"/>
    <col min="4596" max="4596" width="19.7109375" style="2" customWidth="1"/>
    <col min="4597" max="4600" width="12.42578125" style="2" customWidth="1"/>
    <col min="4601" max="4601" width="10.42578125" style="2" customWidth="1"/>
    <col min="4602" max="4602" width="12.140625" style="2" customWidth="1"/>
    <col min="4603" max="4603" width="12.42578125" style="2" customWidth="1"/>
    <col min="4604" max="4604" width="10" style="2" bestFit="1" customWidth="1"/>
    <col min="4605" max="4605" width="8.140625" style="2" bestFit="1" customWidth="1"/>
    <col min="4606" max="4606" width="15.7109375" style="2" bestFit="1" customWidth="1"/>
    <col min="4607" max="4607" width="15.42578125" style="2" bestFit="1" customWidth="1"/>
    <col min="4608" max="4608" width="4.140625" style="2" customWidth="1"/>
    <col min="4609" max="4609" width="17" style="2" customWidth="1"/>
    <col min="4610" max="4610" width="19.7109375" style="2" customWidth="1"/>
    <col min="4611" max="4611" width="3.42578125" style="2" customWidth="1"/>
    <col min="4612" max="4612" width="10.42578125" style="2" bestFit="1" customWidth="1"/>
    <col min="4613" max="4614" width="9.28515625" style="2" bestFit="1" customWidth="1"/>
    <col min="4615" max="4615" width="9.42578125" style="2" bestFit="1" customWidth="1"/>
    <col min="4616" max="4616" width="12.140625" style="2" customWidth="1"/>
    <col min="4617" max="4617" width="12.42578125" style="2" customWidth="1"/>
    <col min="4618" max="4618" width="11.28515625" style="2" customWidth="1"/>
    <col min="4619" max="4619" width="8.140625" style="2" bestFit="1" customWidth="1"/>
    <col min="4620" max="4620" width="15.7109375" style="2" bestFit="1" customWidth="1"/>
    <col min="4621" max="4621" width="15.42578125" style="2" bestFit="1" customWidth="1"/>
    <col min="4622" max="4622" width="4.7109375" style="2" customWidth="1"/>
    <col min="4623" max="4850" width="9.140625" style="2"/>
    <col min="4851" max="4851" width="17" style="2" customWidth="1"/>
    <col min="4852" max="4852" width="19.7109375" style="2" customWidth="1"/>
    <col min="4853" max="4856" width="12.42578125" style="2" customWidth="1"/>
    <col min="4857" max="4857" width="10.42578125" style="2" customWidth="1"/>
    <col min="4858" max="4858" width="12.140625" style="2" customWidth="1"/>
    <col min="4859" max="4859" width="12.42578125" style="2" customWidth="1"/>
    <col min="4860" max="4860" width="10" style="2" bestFit="1" customWidth="1"/>
    <col min="4861" max="4861" width="8.140625" style="2" bestFit="1" customWidth="1"/>
    <col min="4862" max="4862" width="15.7109375" style="2" bestFit="1" customWidth="1"/>
    <col min="4863" max="4863" width="15.42578125" style="2" bestFit="1" customWidth="1"/>
    <col min="4864" max="4864" width="4.140625" style="2" customWidth="1"/>
    <col min="4865" max="4865" width="17" style="2" customWidth="1"/>
    <col min="4866" max="4866" width="19.7109375" style="2" customWidth="1"/>
    <col min="4867" max="4867" width="3.42578125" style="2" customWidth="1"/>
    <col min="4868" max="4868" width="10.42578125" style="2" bestFit="1" customWidth="1"/>
    <col min="4869" max="4870" width="9.28515625" style="2" bestFit="1" customWidth="1"/>
    <col min="4871" max="4871" width="9.42578125" style="2" bestFit="1" customWidth="1"/>
    <col min="4872" max="4872" width="12.140625" style="2" customWidth="1"/>
    <col min="4873" max="4873" width="12.42578125" style="2" customWidth="1"/>
    <col min="4874" max="4874" width="11.28515625" style="2" customWidth="1"/>
    <col min="4875" max="4875" width="8.140625" style="2" bestFit="1" customWidth="1"/>
    <col min="4876" max="4876" width="15.7109375" style="2" bestFit="1" customWidth="1"/>
    <col min="4877" max="4877" width="15.42578125" style="2" bestFit="1" customWidth="1"/>
    <col min="4878" max="4878" width="4.7109375" style="2" customWidth="1"/>
    <col min="4879" max="5106" width="9.140625" style="2"/>
    <col min="5107" max="5107" width="17" style="2" customWidth="1"/>
    <col min="5108" max="5108" width="19.7109375" style="2" customWidth="1"/>
    <col min="5109" max="5112" width="12.42578125" style="2" customWidth="1"/>
    <col min="5113" max="5113" width="10.42578125" style="2" customWidth="1"/>
    <col min="5114" max="5114" width="12.140625" style="2" customWidth="1"/>
    <col min="5115" max="5115" width="12.42578125" style="2" customWidth="1"/>
    <col min="5116" max="5116" width="10" style="2" bestFit="1" customWidth="1"/>
    <col min="5117" max="5117" width="8.140625" style="2" bestFit="1" customWidth="1"/>
    <col min="5118" max="5118" width="15.7109375" style="2" bestFit="1" customWidth="1"/>
    <col min="5119" max="5119" width="15.42578125" style="2" bestFit="1" customWidth="1"/>
    <col min="5120" max="5120" width="4.140625" style="2" customWidth="1"/>
    <col min="5121" max="5121" width="17" style="2" customWidth="1"/>
    <col min="5122" max="5122" width="19.7109375" style="2" customWidth="1"/>
    <col min="5123" max="5123" width="3.42578125" style="2" customWidth="1"/>
    <col min="5124" max="5124" width="10.42578125" style="2" bestFit="1" customWidth="1"/>
    <col min="5125" max="5126" width="9.28515625" style="2" bestFit="1" customWidth="1"/>
    <col min="5127" max="5127" width="9.42578125" style="2" bestFit="1" customWidth="1"/>
    <col min="5128" max="5128" width="12.140625" style="2" customWidth="1"/>
    <col min="5129" max="5129" width="12.42578125" style="2" customWidth="1"/>
    <col min="5130" max="5130" width="11.28515625" style="2" customWidth="1"/>
    <col min="5131" max="5131" width="8.140625" style="2" bestFit="1" customWidth="1"/>
    <col min="5132" max="5132" width="15.7109375" style="2" bestFit="1" customWidth="1"/>
    <col min="5133" max="5133" width="15.42578125" style="2" bestFit="1" customWidth="1"/>
    <col min="5134" max="5134" width="4.7109375" style="2" customWidth="1"/>
    <col min="5135" max="5362" width="9.140625" style="2"/>
    <col min="5363" max="5363" width="17" style="2" customWidth="1"/>
    <col min="5364" max="5364" width="19.7109375" style="2" customWidth="1"/>
    <col min="5365" max="5368" width="12.42578125" style="2" customWidth="1"/>
    <col min="5369" max="5369" width="10.42578125" style="2" customWidth="1"/>
    <col min="5370" max="5370" width="12.140625" style="2" customWidth="1"/>
    <col min="5371" max="5371" width="12.42578125" style="2" customWidth="1"/>
    <col min="5372" max="5372" width="10" style="2" bestFit="1" customWidth="1"/>
    <col min="5373" max="5373" width="8.140625" style="2" bestFit="1" customWidth="1"/>
    <col min="5374" max="5374" width="15.7109375" style="2" bestFit="1" customWidth="1"/>
    <col min="5375" max="5375" width="15.42578125" style="2" bestFit="1" customWidth="1"/>
    <col min="5376" max="5376" width="4.140625" style="2" customWidth="1"/>
    <col min="5377" max="5377" width="17" style="2" customWidth="1"/>
    <col min="5378" max="5378" width="19.7109375" style="2" customWidth="1"/>
    <col min="5379" max="5379" width="3.42578125" style="2" customWidth="1"/>
    <col min="5380" max="5380" width="10.42578125" style="2" bestFit="1" customWidth="1"/>
    <col min="5381" max="5382" width="9.28515625" style="2" bestFit="1" customWidth="1"/>
    <col min="5383" max="5383" width="9.42578125" style="2" bestFit="1" customWidth="1"/>
    <col min="5384" max="5384" width="12.140625" style="2" customWidth="1"/>
    <col min="5385" max="5385" width="12.42578125" style="2" customWidth="1"/>
    <col min="5386" max="5386" width="11.28515625" style="2" customWidth="1"/>
    <col min="5387" max="5387" width="8.140625" style="2" bestFit="1" customWidth="1"/>
    <col min="5388" max="5388" width="15.7109375" style="2" bestFit="1" customWidth="1"/>
    <col min="5389" max="5389" width="15.42578125" style="2" bestFit="1" customWidth="1"/>
    <col min="5390" max="5390" width="4.7109375" style="2" customWidth="1"/>
    <col min="5391" max="5618" width="9.140625" style="2"/>
    <col min="5619" max="5619" width="17" style="2" customWidth="1"/>
    <col min="5620" max="5620" width="19.7109375" style="2" customWidth="1"/>
    <col min="5621" max="5624" width="12.42578125" style="2" customWidth="1"/>
    <col min="5625" max="5625" width="10.42578125" style="2" customWidth="1"/>
    <col min="5626" max="5626" width="12.140625" style="2" customWidth="1"/>
    <col min="5627" max="5627" width="12.42578125" style="2" customWidth="1"/>
    <col min="5628" max="5628" width="10" style="2" bestFit="1" customWidth="1"/>
    <col min="5629" max="5629" width="8.140625" style="2" bestFit="1" customWidth="1"/>
    <col min="5630" max="5630" width="15.7109375" style="2" bestFit="1" customWidth="1"/>
    <col min="5631" max="5631" width="15.42578125" style="2" bestFit="1" customWidth="1"/>
    <col min="5632" max="5632" width="4.140625" style="2" customWidth="1"/>
    <col min="5633" max="5633" width="17" style="2" customWidth="1"/>
    <col min="5634" max="5634" width="19.7109375" style="2" customWidth="1"/>
    <col min="5635" max="5635" width="3.42578125" style="2" customWidth="1"/>
    <col min="5636" max="5636" width="10.42578125" style="2" bestFit="1" customWidth="1"/>
    <col min="5637" max="5638" width="9.28515625" style="2" bestFit="1" customWidth="1"/>
    <col min="5639" max="5639" width="9.42578125" style="2" bestFit="1" customWidth="1"/>
    <col min="5640" max="5640" width="12.140625" style="2" customWidth="1"/>
    <col min="5641" max="5641" width="12.42578125" style="2" customWidth="1"/>
    <col min="5642" max="5642" width="11.28515625" style="2" customWidth="1"/>
    <col min="5643" max="5643" width="8.140625" style="2" bestFit="1" customWidth="1"/>
    <col min="5644" max="5644" width="15.7109375" style="2" bestFit="1" customWidth="1"/>
    <col min="5645" max="5645" width="15.42578125" style="2" bestFit="1" customWidth="1"/>
    <col min="5646" max="5646" width="4.7109375" style="2" customWidth="1"/>
    <col min="5647" max="5874" width="9.140625" style="2"/>
    <col min="5875" max="5875" width="17" style="2" customWidth="1"/>
    <col min="5876" max="5876" width="19.7109375" style="2" customWidth="1"/>
    <col min="5877" max="5880" width="12.42578125" style="2" customWidth="1"/>
    <col min="5881" max="5881" width="10.42578125" style="2" customWidth="1"/>
    <col min="5882" max="5882" width="12.140625" style="2" customWidth="1"/>
    <col min="5883" max="5883" width="12.42578125" style="2" customWidth="1"/>
    <col min="5884" max="5884" width="10" style="2" bestFit="1" customWidth="1"/>
    <col min="5885" max="5885" width="8.140625" style="2" bestFit="1" customWidth="1"/>
    <col min="5886" max="5886" width="15.7109375" style="2" bestFit="1" customWidth="1"/>
    <col min="5887" max="5887" width="15.42578125" style="2" bestFit="1" customWidth="1"/>
    <col min="5888" max="5888" width="4.140625" style="2" customWidth="1"/>
    <col min="5889" max="5889" width="17" style="2" customWidth="1"/>
    <col min="5890" max="5890" width="19.7109375" style="2" customWidth="1"/>
    <col min="5891" max="5891" width="3.42578125" style="2" customWidth="1"/>
    <col min="5892" max="5892" width="10.42578125" style="2" bestFit="1" customWidth="1"/>
    <col min="5893" max="5894" width="9.28515625" style="2" bestFit="1" customWidth="1"/>
    <col min="5895" max="5895" width="9.42578125" style="2" bestFit="1" customWidth="1"/>
    <col min="5896" max="5896" width="12.140625" style="2" customWidth="1"/>
    <col min="5897" max="5897" width="12.42578125" style="2" customWidth="1"/>
    <col min="5898" max="5898" width="11.28515625" style="2" customWidth="1"/>
    <col min="5899" max="5899" width="8.140625" style="2" bestFit="1" customWidth="1"/>
    <col min="5900" max="5900" width="15.7109375" style="2" bestFit="1" customWidth="1"/>
    <col min="5901" max="5901" width="15.42578125" style="2" bestFit="1" customWidth="1"/>
    <col min="5902" max="5902" width="4.7109375" style="2" customWidth="1"/>
    <col min="5903" max="6130" width="9.140625" style="2"/>
    <col min="6131" max="6131" width="17" style="2" customWidth="1"/>
    <col min="6132" max="6132" width="19.7109375" style="2" customWidth="1"/>
    <col min="6133" max="6136" width="12.42578125" style="2" customWidth="1"/>
    <col min="6137" max="6137" width="10.42578125" style="2" customWidth="1"/>
    <col min="6138" max="6138" width="12.140625" style="2" customWidth="1"/>
    <col min="6139" max="6139" width="12.42578125" style="2" customWidth="1"/>
    <col min="6140" max="6140" width="10" style="2" bestFit="1" customWidth="1"/>
    <col min="6141" max="6141" width="8.140625" style="2" bestFit="1" customWidth="1"/>
    <col min="6142" max="6142" width="15.7109375" style="2" bestFit="1" customWidth="1"/>
    <col min="6143" max="6143" width="15.42578125" style="2" bestFit="1" customWidth="1"/>
    <col min="6144" max="6144" width="4.140625" style="2" customWidth="1"/>
    <col min="6145" max="6145" width="17" style="2" customWidth="1"/>
    <col min="6146" max="6146" width="19.7109375" style="2" customWidth="1"/>
    <col min="6147" max="6147" width="3.42578125" style="2" customWidth="1"/>
    <col min="6148" max="6148" width="10.42578125" style="2" bestFit="1" customWidth="1"/>
    <col min="6149" max="6150" width="9.28515625" style="2" bestFit="1" customWidth="1"/>
    <col min="6151" max="6151" width="9.42578125" style="2" bestFit="1" customWidth="1"/>
    <col min="6152" max="6152" width="12.140625" style="2" customWidth="1"/>
    <col min="6153" max="6153" width="12.42578125" style="2" customWidth="1"/>
    <col min="6154" max="6154" width="11.28515625" style="2" customWidth="1"/>
    <col min="6155" max="6155" width="8.140625" style="2" bestFit="1" customWidth="1"/>
    <col min="6156" max="6156" width="15.7109375" style="2" bestFit="1" customWidth="1"/>
    <col min="6157" max="6157" width="15.42578125" style="2" bestFit="1" customWidth="1"/>
    <col min="6158" max="6158" width="4.7109375" style="2" customWidth="1"/>
    <col min="6159" max="6386" width="9.140625" style="2"/>
    <col min="6387" max="6387" width="17" style="2" customWidth="1"/>
    <col min="6388" max="6388" width="19.7109375" style="2" customWidth="1"/>
    <col min="6389" max="6392" width="12.42578125" style="2" customWidth="1"/>
    <col min="6393" max="6393" width="10.42578125" style="2" customWidth="1"/>
    <col min="6394" max="6394" width="12.140625" style="2" customWidth="1"/>
    <col min="6395" max="6395" width="12.42578125" style="2" customWidth="1"/>
    <col min="6396" max="6396" width="10" style="2" bestFit="1" customWidth="1"/>
    <col min="6397" max="6397" width="8.140625" style="2" bestFit="1" customWidth="1"/>
    <col min="6398" max="6398" width="15.7109375" style="2" bestFit="1" customWidth="1"/>
    <col min="6399" max="6399" width="15.42578125" style="2" bestFit="1" customWidth="1"/>
    <col min="6400" max="6400" width="4.140625" style="2" customWidth="1"/>
    <col min="6401" max="6401" width="17" style="2" customWidth="1"/>
    <col min="6402" max="6402" width="19.7109375" style="2" customWidth="1"/>
    <col min="6403" max="6403" width="3.42578125" style="2" customWidth="1"/>
    <col min="6404" max="6404" width="10.42578125" style="2" bestFit="1" customWidth="1"/>
    <col min="6405" max="6406" width="9.28515625" style="2" bestFit="1" customWidth="1"/>
    <col min="6407" max="6407" width="9.42578125" style="2" bestFit="1" customWidth="1"/>
    <col min="6408" max="6408" width="12.140625" style="2" customWidth="1"/>
    <col min="6409" max="6409" width="12.42578125" style="2" customWidth="1"/>
    <col min="6410" max="6410" width="11.28515625" style="2" customWidth="1"/>
    <col min="6411" max="6411" width="8.140625" style="2" bestFit="1" customWidth="1"/>
    <col min="6412" max="6412" width="15.7109375" style="2" bestFit="1" customWidth="1"/>
    <col min="6413" max="6413" width="15.42578125" style="2" bestFit="1" customWidth="1"/>
    <col min="6414" max="6414" width="4.7109375" style="2" customWidth="1"/>
    <col min="6415" max="6642" width="9.140625" style="2"/>
    <col min="6643" max="6643" width="17" style="2" customWidth="1"/>
    <col min="6644" max="6644" width="19.7109375" style="2" customWidth="1"/>
    <col min="6645" max="6648" width="12.42578125" style="2" customWidth="1"/>
    <col min="6649" max="6649" width="10.42578125" style="2" customWidth="1"/>
    <col min="6650" max="6650" width="12.140625" style="2" customWidth="1"/>
    <col min="6651" max="6651" width="12.42578125" style="2" customWidth="1"/>
    <col min="6652" max="6652" width="10" style="2" bestFit="1" customWidth="1"/>
    <col min="6653" max="6653" width="8.140625" style="2" bestFit="1" customWidth="1"/>
    <col min="6654" max="6654" width="15.7109375" style="2" bestFit="1" customWidth="1"/>
    <col min="6655" max="6655" width="15.42578125" style="2" bestFit="1" customWidth="1"/>
    <col min="6656" max="6656" width="4.140625" style="2" customWidth="1"/>
    <col min="6657" max="6657" width="17" style="2" customWidth="1"/>
    <col min="6658" max="6658" width="19.7109375" style="2" customWidth="1"/>
    <col min="6659" max="6659" width="3.42578125" style="2" customWidth="1"/>
    <col min="6660" max="6660" width="10.42578125" style="2" bestFit="1" customWidth="1"/>
    <col min="6661" max="6662" width="9.28515625" style="2" bestFit="1" customWidth="1"/>
    <col min="6663" max="6663" width="9.42578125" style="2" bestFit="1" customWidth="1"/>
    <col min="6664" max="6664" width="12.140625" style="2" customWidth="1"/>
    <col min="6665" max="6665" width="12.42578125" style="2" customWidth="1"/>
    <col min="6666" max="6666" width="11.28515625" style="2" customWidth="1"/>
    <col min="6667" max="6667" width="8.140625" style="2" bestFit="1" customWidth="1"/>
    <col min="6668" max="6668" width="15.7109375" style="2" bestFit="1" customWidth="1"/>
    <col min="6669" max="6669" width="15.42578125" style="2" bestFit="1" customWidth="1"/>
    <col min="6670" max="6670" width="4.7109375" style="2" customWidth="1"/>
    <col min="6671" max="6898" width="9.140625" style="2"/>
    <col min="6899" max="6899" width="17" style="2" customWidth="1"/>
    <col min="6900" max="6900" width="19.7109375" style="2" customWidth="1"/>
    <col min="6901" max="6904" width="12.42578125" style="2" customWidth="1"/>
    <col min="6905" max="6905" width="10.42578125" style="2" customWidth="1"/>
    <col min="6906" max="6906" width="12.140625" style="2" customWidth="1"/>
    <col min="6907" max="6907" width="12.42578125" style="2" customWidth="1"/>
    <col min="6908" max="6908" width="10" style="2" bestFit="1" customWidth="1"/>
    <col min="6909" max="6909" width="8.140625" style="2" bestFit="1" customWidth="1"/>
    <col min="6910" max="6910" width="15.7109375" style="2" bestFit="1" customWidth="1"/>
    <col min="6911" max="6911" width="15.42578125" style="2" bestFit="1" customWidth="1"/>
    <col min="6912" max="6912" width="4.140625" style="2" customWidth="1"/>
    <col min="6913" max="6913" width="17" style="2" customWidth="1"/>
    <col min="6914" max="6914" width="19.7109375" style="2" customWidth="1"/>
    <col min="6915" max="6915" width="3.42578125" style="2" customWidth="1"/>
    <col min="6916" max="6916" width="10.42578125" style="2" bestFit="1" customWidth="1"/>
    <col min="6917" max="6918" width="9.28515625" style="2" bestFit="1" customWidth="1"/>
    <col min="6919" max="6919" width="9.42578125" style="2" bestFit="1" customWidth="1"/>
    <col min="6920" max="6920" width="12.140625" style="2" customWidth="1"/>
    <col min="6921" max="6921" width="12.42578125" style="2" customWidth="1"/>
    <col min="6922" max="6922" width="11.28515625" style="2" customWidth="1"/>
    <col min="6923" max="6923" width="8.140625" style="2" bestFit="1" customWidth="1"/>
    <col min="6924" max="6924" width="15.7109375" style="2" bestFit="1" customWidth="1"/>
    <col min="6925" max="6925" width="15.42578125" style="2" bestFit="1" customWidth="1"/>
    <col min="6926" max="6926" width="4.7109375" style="2" customWidth="1"/>
    <col min="6927" max="7154" width="9.140625" style="2"/>
    <col min="7155" max="7155" width="17" style="2" customWidth="1"/>
    <col min="7156" max="7156" width="19.7109375" style="2" customWidth="1"/>
    <col min="7157" max="7160" width="12.42578125" style="2" customWidth="1"/>
    <col min="7161" max="7161" width="10.42578125" style="2" customWidth="1"/>
    <col min="7162" max="7162" width="12.140625" style="2" customWidth="1"/>
    <col min="7163" max="7163" width="12.42578125" style="2" customWidth="1"/>
    <col min="7164" max="7164" width="10" style="2" bestFit="1" customWidth="1"/>
    <col min="7165" max="7165" width="8.140625" style="2" bestFit="1" customWidth="1"/>
    <col min="7166" max="7166" width="15.7109375" style="2" bestFit="1" customWidth="1"/>
    <col min="7167" max="7167" width="15.42578125" style="2" bestFit="1" customWidth="1"/>
    <col min="7168" max="7168" width="4.140625" style="2" customWidth="1"/>
    <col min="7169" max="7169" width="17" style="2" customWidth="1"/>
    <col min="7170" max="7170" width="19.7109375" style="2" customWidth="1"/>
    <col min="7171" max="7171" width="3.42578125" style="2" customWidth="1"/>
    <col min="7172" max="7172" width="10.42578125" style="2" bestFit="1" customWidth="1"/>
    <col min="7173" max="7174" width="9.28515625" style="2" bestFit="1" customWidth="1"/>
    <col min="7175" max="7175" width="9.42578125" style="2" bestFit="1" customWidth="1"/>
    <col min="7176" max="7176" width="12.140625" style="2" customWidth="1"/>
    <col min="7177" max="7177" width="12.42578125" style="2" customWidth="1"/>
    <col min="7178" max="7178" width="11.28515625" style="2" customWidth="1"/>
    <col min="7179" max="7179" width="8.140625" style="2" bestFit="1" customWidth="1"/>
    <col min="7180" max="7180" width="15.7109375" style="2" bestFit="1" customWidth="1"/>
    <col min="7181" max="7181" width="15.42578125" style="2" bestFit="1" customWidth="1"/>
    <col min="7182" max="7182" width="4.7109375" style="2" customWidth="1"/>
    <col min="7183" max="7410" width="9.140625" style="2"/>
    <col min="7411" max="7411" width="17" style="2" customWidth="1"/>
    <col min="7412" max="7412" width="19.7109375" style="2" customWidth="1"/>
    <col min="7413" max="7416" width="12.42578125" style="2" customWidth="1"/>
    <col min="7417" max="7417" width="10.42578125" style="2" customWidth="1"/>
    <col min="7418" max="7418" width="12.140625" style="2" customWidth="1"/>
    <col min="7419" max="7419" width="12.42578125" style="2" customWidth="1"/>
    <col min="7420" max="7420" width="10" style="2" bestFit="1" customWidth="1"/>
    <col min="7421" max="7421" width="8.140625" style="2" bestFit="1" customWidth="1"/>
    <col min="7422" max="7422" width="15.7109375" style="2" bestFit="1" customWidth="1"/>
    <col min="7423" max="7423" width="15.42578125" style="2" bestFit="1" customWidth="1"/>
    <col min="7424" max="7424" width="4.140625" style="2" customWidth="1"/>
    <col min="7425" max="7425" width="17" style="2" customWidth="1"/>
    <col min="7426" max="7426" width="19.7109375" style="2" customWidth="1"/>
    <col min="7427" max="7427" width="3.42578125" style="2" customWidth="1"/>
    <col min="7428" max="7428" width="10.42578125" style="2" bestFit="1" customWidth="1"/>
    <col min="7429" max="7430" width="9.28515625" style="2" bestFit="1" customWidth="1"/>
    <col min="7431" max="7431" width="9.42578125" style="2" bestFit="1" customWidth="1"/>
    <col min="7432" max="7432" width="12.140625" style="2" customWidth="1"/>
    <col min="7433" max="7433" width="12.42578125" style="2" customWidth="1"/>
    <col min="7434" max="7434" width="11.28515625" style="2" customWidth="1"/>
    <col min="7435" max="7435" width="8.140625" style="2" bestFit="1" customWidth="1"/>
    <col min="7436" max="7436" width="15.7109375" style="2" bestFit="1" customWidth="1"/>
    <col min="7437" max="7437" width="15.42578125" style="2" bestFit="1" customWidth="1"/>
    <col min="7438" max="7438" width="4.7109375" style="2" customWidth="1"/>
    <col min="7439" max="7666" width="9.140625" style="2"/>
    <col min="7667" max="7667" width="17" style="2" customWidth="1"/>
    <col min="7668" max="7668" width="19.7109375" style="2" customWidth="1"/>
    <col min="7669" max="7672" width="12.42578125" style="2" customWidth="1"/>
    <col min="7673" max="7673" width="10.42578125" style="2" customWidth="1"/>
    <col min="7674" max="7674" width="12.140625" style="2" customWidth="1"/>
    <col min="7675" max="7675" width="12.42578125" style="2" customWidth="1"/>
    <col min="7676" max="7676" width="10" style="2" bestFit="1" customWidth="1"/>
    <col min="7677" max="7677" width="8.140625" style="2" bestFit="1" customWidth="1"/>
    <col min="7678" max="7678" width="15.7109375" style="2" bestFit="1" customWidth="1"/>
    <col min="7679" max="7679" width="15.42578125" style="2" bestFit="1" customWidth="1"/>
    <col min="7680" max="7680" width="4.140625" style="2" customWidth="1"/>
    <col min="7681" max="7681" width="17" style="2" customWidth="1"/>
    <col min="7682" max="7682" width="19.7109375" style="2" customWidth="1"/>
    <col min="7683" max="7683" width="3.42578125" style="2" customWidth="1"/>
    <col min="7684" max="7684" width="10.42578125" style="2" bestFit="1" customWidth="1"/>
    <col min="7685" max="7686" width="9.28515625" style="2" bestFit="1" customWidth="1"/>
    <col min="7687" max="7687" width="9.42578125" style="2" bestFit="1" customWidth="1"/>
    <col min="7688" max="7688" width="12.140625" style="2" customWidth="1"/>
    <col min="7689" max="7689" width="12.42578125" style="2" customWidth="1"/>
    <col min="7690" max="7690" width="11.28515625" style="2" customWidth="1"/>
    <col min="7691" max="7691" width="8.140625" style="2" bestFit="1" customWidth="1"/>
    <col min="7692" max="7692" width="15.7109375" style="2" bestFit="1" customWidth="1"/>
    <col min="7693" max="7693" width="15.42578125" style="2" bestFit="1" customWidth="1"/>
    <col min="7694" max="7694" width="4.7109375" style="2" customWidth="1"/>
    <col min="7695" max="7922" width="9.140625" style="2"/>
    <col min="7923" max="7923" width="17" style="2" customWidth="1"/>
    <col min="7924" max="7924" width="19.7109375" style="2" customWidth="1"/>
    <col min="7925" max="7928" width="12.42578125" style="2" customWidth="1"/>
    <col min="7929" max="7929" width="10.42578125" style="2" customWidth="1"/>
    <col min="7930" max="7930" width="12.140625" style="2" customWidth="1"/>
    <col min="7931" max="7931" width="12.42578125" style="2" customWidth="1"/>
    <col min="7932" max="7932" width="10" style="2" bestFit="1" customWidth="1"/>
    <col min="7933" max="7933" width="8.140625" style="2" bestFit="1" customWidth="1"/>
    <col min="7934" max="7934" width="15.7109375" style="2" bestFit="1" customWidth="1"/>
    <col min="7935" max="7935" width="15.42578125" style="2" bestFit="1" customWidth="1"/>
    <col min="7936" max="7936" width="4.140625" style="2" customWidth="1"/>
    <col min="7937" max="7937" width="17" style="2" customWidth="1"/>
    <col min="7938" max="7938" width="19.7109375" style="2" customWidth="1"/>
    <col min="7939" max="7939" width="3.42578125" style="2" customWidth="1"/>
    <col min="7940" max="7940" width="10.42578125" style="2" bestFit="1" customWidth="1"/>
    <col min="7941" max="7942" width="9.28515625" style="2" bestFit="1" customWidth="1"/>
    <col min="7943" max="7943" width="9.42578125" style="2" bestFit="1" customWidth="1"/>
    <col min="7944" max="7944" width="12.140625" style="2" customWidth="1"/>
    <col min="7945" max="7945" width="12.42578125" style="2" customWidth="1"/>
    <col min="7946" max="7946" width="11.28515625" style="2" customWidth="1"/>
    <col min="7947" max="7947" width="8.140625" style="2" bestFit="1" customWidth="1"/>
    <col min="7948" max="7948" width="15.7109375" style="2" bestFit="1" customWidth="1"/>
    <col min="7949" max="7949" width="15.42578125" style="2" bestFit="1" customWidth="1"/>
    <col min="7950" max="7950" width="4.7109375" style="2" customWidth="1"/>
    <col min="7951" max="8178" width="9.140625" style="2"/>
    <col min="8179" max="8179" width="17" style="2" customWidth="1"/>
    <col min="8180" max="8180" width="19.7109375" style="2" customWidth="1"/>
    <col min="8181" max="8184" width="12.42578125" style="2" customWidth="1"/>
    <col min="8185" max="8185" width="10.42578125" style="2" customWidth="1"/>
    <col min="8186" max="8186" width="12.140625" style="2" customWidth="1"/>
    <col min="8187" max="8187" width="12.42578125" style="2" customWidth="1"/>
    <col min="8188" max="8188" width="10" style="2" bestFit="1" customWidth="1"/>
    <col min="8189" max="8189" width="8.140625" style="2" bestFit="1" customWidth="1"/>
    <col min="8190" max="8190" width="15.7109375" style="2" bestFit="1" customWidth="1"/>
    <col min="8191" max="8191" width="15.42578125" style="2" bestFit="1" customWidth="1"/>
    <col min="8192" max="8192" width="4.140625" style="2" customWidth="1"/>
    <col min="8193" max="8193" width="17" style="2" customWidth="1"/>
    <col min="8194" max="8194" width="19.7109375" style="2" customWidth="1"/>
    <col min="8195" max="8195" width="3.42578125" style="2" customWidth="1"/>
    <col min="8196" max="8196" width="10.42578125" style="2" bestFit="1" customWidth="1"/>
    <col min="8197" max="8198" width="9.28515625" style="2" bestFit="1" customWidth="1"/>
    <col min="8199" max="8199" width="9.42578125" style="2" bestFit="1" customWidth="1"/>
    <col min="8200" max="8200" width="12.140625" style="2" customWidth="1"/>
    <col min="8201" max="8201" width="12.42578125" style="2" customWidth="1"/>
    <col min="8202" max="8202" width="11.28515625" style="2" customWidth="1"/>
    <col min="8203" max="8203" width="8.140625" style="2" bestFit="1" customWidth="1"/>
    <col min="8204" max="8204" width="15.7109375" style="2" bestFit="1" customWidth="1"/>
    <col min="8205" max="8205" width="15.42578125" style="2" bestFit="1" customWidth="1"/>
    <col min="8206" max="8206" width="4.7109375" style="2" customWidth="1"/>
    <col min="8207" max="8434" width="9.140625" style="2"/>
    <col min="8435" max="8435" width="17" style="2" customWidth="1"/>
    <col min="8436" max="8436" width="19.7109375" style="2" customWidth="1"/>
    <col min="8437" max="8440" width="12.42578125" style="2" customWidth="1"/>
    <col min="8441" max="8441" width="10.42578125" style="2" customWidth="1"/>
    <col min="8442" max="8442" width="12.140625" style="2" customWidth="1"/>
    <col min="8443" max="8443" width="12.42578125" style="2" customWidth="1"/>
    <col min="8444" max="8444" width="10" style="2" bestFit="1" customWidth="1"/>
    <col min="8445" max="8445" width="8.140625" style="2" bestFit="1" customWidth="1"/>
    <col min="8446" max="8446" width="15.7109375" style="2" bestFit="1" customWidth="1"/>
    <col min="8447" max="8447" width="15.42578125" style="2" bestFit="1" customWidth="1"/>
    <col min="8448" max="8448" width="4.140625" style="2" customWidth="1"/>
    <col min="8449" max="8449" width="17" style="2" customWidth="1"/>
    <col min="8450" max="8450" width="19.7109375" style="2" customWidth="1"/>
    <col min="8451" max="8451" width="3.42578125" style="2" customWidth="1"/>
    <col min="8452" max="8452" width="10.42578125" style="2" bestFit="1" customWidth="1"/>
    <col min="8453" max="8454" width="9.28515625" style="2" bestFit="1" customWidth="1"/>
    <col min="8455" max="8455" width="9.42578125" style="2" bestFit="1" customWidth="1"/>
    <col min="8456" max="8456" width="12.140625" style="2" customWidth="1"/>
    <col min="8457" max="8457" width="12.42578125" style="2" customWidth="1"/>
    <col min="8458" max="8458" width="11.28515625" style="2" customWidth="1"/>
    <col min="8459" max="8459" width="8.140625" style="2" bestFit="1" customWidth="1"/>
    <col min="8460" max="8460" width="15.7109375" style="2" bestFit="1" customWidth="1"/>
    <col min="8461" max="8461" width="15.42578125" style="2" bestFit="1" customWidth="1"/>
    <col min="8462" max="8462" width="4.7109375" style="2" customWidth="1"/>
    <col min="8463" max="8690" width="9.140625" style="2"/>
    <col min="8691" max="8691" width="17" style="2" customWidth="1"/>
    <col min="8692" max="8692" width="19.7109375" style="2" customWidth="1"/>
    <col min="8693" max="8696" width="12.42578125" style="2" customWidth="1"/>
    <col min="8697" max="8697" width="10.42578125" style="2" customWidth="1"/>
    <col min="8698" max="8698" width="12.140625" style="2" customWidth="1"/>
    <col min="8699" max="8699" width="12.42578125" style="2" customWidth="1"/>
    <col min="8700" max="8700" width="10" style="2" bestFit="1" customWidth="1"/>
    <col min="8701" max="8701" width="8.140625" style="2" bestFit="1" customWidth="1"/>
    <col min="8702" max="8702" width="15.7109375" style="2" bestFit="1" customWidth="1"/>
    <col min="8703" max="8703" width="15.42578125" style="2" bestFit="1" customWidth="1"/>
    <col min="8704" max="8704" width="4.140625" style="2" customWidth="1"/>
    <col min="8705" max="8705" width="17" style="2" customWidth="1"/>
    <col min="8706" max="8706" width="19.7109375" style="2" customWidth="1"/>
    <col min="8707" max="8707" width="3.42578125" style="2" customWidth="1"/>
    <col min="8708" max="8708" width="10.42578125" style="2" bestFit="1" customWidth="1"/>
    <col min="8709" max="8710" width="9.28515625" style="2" bestFit="1" customWidth="1"/>
    <col min="8711" max="8711" width="9.42578125" style="2" bestFit="1" customWidth="1"/>
    <col min="8712" max="8712" width="12.140625" style="2" customWidth="1"/>
    <col min="8713" max="8713" width="12.42578125" style="2" customWidth="1"/>
    <col min="8714" max="8714" width="11.28515625" style="2" customWidth="1"/>
    <col min="8715" max="8715" width="8.140625" style="2" bestFit="1" customWidth="1"/>
    <col min="8716" max="8716" width="15.7109375" style="2" bestFit="1" customWidth="1"/>
    <col min="8717" max="8717" width="15.42578125" style="2" bestFit="1" customWidth="1"/>
    <col min="8718" max="8718" width="4.7109375" style="2" customWidth="1"/>
    <col min="8719" max="8946" width="9.140625" style="2"/>
    <col min="8947" max="8947" width="17" style="2" customWidth="1"/>
    <col min="8948" max="8948" width="19.7109375" style="2" customWidth="1"/>
    <col min="8949" max="8952" width="12.42578125" style="2" customWidth="1"/>
    <col min="8953" max="8953" width="10.42578125" style="2" customWidth="1"/>
    <col min="8954" max="8954" width="12.140625" style="2" customWidth="1"/>
    <col min="8955" max="8955" width="12.42578125" style="2" customWidth="1"/>
    <col min="8956" max="8956" width="10" style="2" bestFit="1" customWidth="1"/>
    <col min="8957" max="8957" width="8.140625" style="2" bestFit="1" customWidth="1"/>
    <col min="8958" max="8958" width="15.7109375" style="2" bestFit="1" customWidth="1"/>
    <col min="8959" max="8959" width="15.42578125" style="2" bestFit="1" customWidth="1"/>
    <col min="8960" max="8960" width="4.140625" style="2" customWidth="1"/>
    <col min="8961" max="8961" width="17" style="2" customWidth="1"/>
    <col min="8962" max="8962" width="19.7109375" style="2" customWidth="1"/>
    <col min="8963" max="8963" width="3.42578125" style="2" customWidth="1"/>
    <col min="8964" max="8964" width="10.42578125" style="2" bestFit="1" customWidth="1"/>
    <col min="8965" max="8966" width="9.28515625" style="2" bestFit="1" customWidth="1"/>
    <col min="8967" max="8967" width="9.42578125" style="2" bestFit="1" customWidth="1"/>
    <col min="8968" max="8968" width="12.140625" style="2" customWidth="1"/>
    <col min="8969" max="8969" width="12.42578125" style="2" customWidth="1"/>
    <col min="8970" max="8970" width="11.28515625" style="2" customWidth="1"/>
    <col min="8971" max="8971" width="8.140625" style="2" bestFit="1" customWidth="1"/>
    <col min="8972" max="8972" width="15.7109375" style="2" bestFit="1" customWidth="1"/>
    <col min="8973" max="8973" width="15.42578125" style="2" bestFit="1" customWidth="1"/>
    <col min="8974" max="8974" width="4.7109375" style="2" customWidth="1"/>
    <col min="8975" max="9202" width="9.140625" style="2"/>
    <col min="9203" max="9203" width="17" style="2" customWidth="1"/>
    <col min="9204" max="9204" width="19.7109375" style="2" customWidth="1"/>
    <col min="9205" max="9208" width="12.42578125" style="2" customWidth="1"/>
    <col min="9209" max="9209" width="10.42578125" style="2" customWidth="1"/>
    <col min="9210" max="9210" width="12.140625" style="2" customWidth="1"/>
    <col min="9211" max="9211" width="12.42578125" style="2" customWidth="1"/>
    <col min="9212" max="9212" width="10" style="2" bestFit="1" customWidth="1"/>
    <col min="9213" max="9213" width="8.140625" style="2" bestFit="1" customWidth="1"/>
    <col min="9214" max="9214" width="15.7109375" style="2" bestFit="1" customWidth="1"/>
    <col min="9215" max="9215" width="15.42578125" style="2" bestFit="1" customWidth="1"/>
    <col min="9216" max="9216" width="4.140625" style="2" customWidth="1"/>
    <col min="9217" max="9217" width="17" style="2" customWidth="1"/>
    <col min="9218" max="9218" width="19.7109375" style="2" customWidth="1"/>
    <col min="9219" max="9219" width="3.42578125" style="2" customWidth="1"/>
    <col min="9220" max="9220" width="10.42578125" style="2" bestFit="1" customWidth="1"/>
    <col min="9221" max="9222" width="9.28515625" style="2" bestFit="1" customWidth="1"/>
    <col min="9223" max="9223" width="9.42578125" style="2" bestFit="1" customWidth="1"/>
    <col min="9224" max="9224" width="12.140625" style="2" customWidth="1"/>
    <col min="9225" max="9225" width="12.42578125" style="2" customWidth="1"/>
    <col min="9226" max="9226" width="11.28515625" style="2" customWidth="1"/>
    <col min="9227" max="9227" width="8.140625" style="2" bestFit="1" customWidth="1"/>
    <col min="9228" max="9228" width="15.7109375" style="2" bestFit="1" customWidth="1"/>
    <col min="9229" max="9229" width="15.42578125" style="2" bestFit="1" customWidth="1"/>
    <col min="9230" max="9230" width="4.7109375" style="2" customWidth="1"/>
    <col min="9231" max="9458" width="9.140625" style="2"/>
    <col min="9459" max="9459" width="17" style="2" customWidth="1"/>
    <col min="9460" max="9460" width="19.7109375" style="2" customWidth="1"/>
    <col min="9461" max="9464" width="12.42578125" style="2" customWidth="1"/>
    <col min="9465" max="9465" width="10.42578125" style="2" customWidth="1"/>
    <col min="9466" max="9466" width="12.140625" style="2" customWidth="1"/>
    <col min="9467" max="9467" width="12.42578125" style="2" customWidth="1"/>
    <col min="9468" max="9468" width="10" style="2" bestFit="1" customWidth="1"/>
    <col min="9469" max="9469" width="8.140625" style="2" bestFit="1" customWidth="1"/>
    <col min="9470" max="9470" width="15.7109375" style="2" bestFit="1" customWidth="1"/>
    <col min="9471" max="9471" width="15.42578125" style="2" bestFit="1" customWidth="1"/>
    <col min="9472" max="9472" width="4.140625" style="2" customWidth="1"/>
    <col min="9473" max="9473" width="17" style="2" customWidth="1"/>
    <col min="9474" max="9474" width="19.7109375" style="2" customWidth="1"/>
    <col min="9475" max="9475" width="3.42578125" style="2" customWidth="1"/>
    <col min="9476" max="9476" width="10.42578125" style="2" bestFit="1" customWidth="1"/>
    <col min="9477" max="9478" width="9.28515625" style="2" bestFit="1" customWidth="1"/>
    <col min="9479" max="9479" width="9.42578125" style="2" bestFit="1" customWidth="1"/>
    <col min="9480" max="9480" width="12.140625" style="2" customWidth="1"/>
    <col min="9481" max="9481" width="12.42578125" style="2" customWidth="1"/>
    <col min="9482" max="9482" width="11.28515625" style="2" customWidth="1"/>
    <col min="9483" max="9483" width="8.140625" style="2" bestFit="1" customWidth="1"/>
    <col min="9484" max="9484" width="15.7109375" style="2" bestFit="1" customWidth="1"/>
    <col min="9485" max="9485" width="15.42578125" style="2" bestFit="1" customWidth="1"/>
    <col min="9486" max="9486" width="4.7109375" style="2" customWidth="1"/>
    <col min="9487" max="9714" width="9.140625" style="2"/>
    <col min="9715" max="9715" width="17" style="2" customWidth="1"/>
    <col min="9716" max="9716" width="19.7109375" style="2" customWidth="1"/>
    <col min="9717" max="9720" width="12.42578125" style="2" customWidth="1"/>
    <col min="9721" max="9721" width="10.42578125" style="2" customWidth="1"/>
    <col min="9722" max="9722" width="12.140625" style="2" customWidth="1"/>
    <col min="9723" max="9723" width="12.42578125" style="2" customWidth="1"/>
    <col min="9724" max="9724" width="10" style="2" bestFit="1" customWidth="1"/>
    <col min="9725" max="9725" width="8.140625" style="2" bestFit="1" customWidth="1"/>
    <col min="9726" max="9726" width="15.7109375" style="2" bestFit="1" customWidth="1"/>
    <col min="9727" max="9727" width="15.42578125" style="2" bestFit="1" customWidth="1"/>
    <col min="9728" max="9728" width="4.140625" style="2" customWidth="1"/>
    <col min="9729" max="9729" width="17" style="2" customWidth="1"/>
    <col min="9730" max="9730" width="19.7109375" style="2" customWidth="1"/>
    <col min="9731" max="9731" width="3.42578125" style="2" customWidth="1"/>
    <col min="9732" max="9732" width="10.42578125" style="2" bestFit="1" customWidth="1"/>
    <col min="9733" max="9734" width="9.28515625" style="2" bestFit="1" customWidth="1"/>
    <col min="9735" max="9735" width="9.42578125" style="2" bestFit="1" customWidth="1"/>
    <col min="9736" max="9736" width="12.140625" style="2" customWidth="1"/>
    <col min="9737" max="9737" width="12.42578125" style="2" customWidth="1"/>
    <col min="9738" max="9738" width="11.28515625" style="2" customWidth="1"/>
    <col min="9739" max="9739" width="8.140625" style="2" bestFit="1" customWidth="1"/>
    <col min="9740" max="9740" width="15.7109375" style="2" bestFit="1" customWidth="1"/>
    <col min="9741" max="9741" width="15.42578125" style="2" bestFit="1" customWidth="1"/>
    <col min="9742" max="9742" width="4.7109375" style="2" customWidth="1"/>
    <col min="9743" max="9970" width="9.140625" style="2"/>
    <col min="9971" max="9971" width="17" style="2" customWidth="1"/>
    <col min="9972" max="9972" width="19.7109375" style="2" customWidth="1"/>
    <col min="9973" max="9976" width="12.42578125" style="2" customWidth="1"/>
    <col min="9977" max="9977" width="10.42578125" style="2" customWidth="1"/>
    <col min="9978" max="9978" width="12.140625" style="2" customWidth="1"/>
    <col min="9979" max="9979" width="12.42578125" style="2" customWidth="1"/>
    <col min="9980" max="9980" width="10" style="2" bestFit="1" customWidth="1"/>
    <col min="9981" max="9981" width="8.140625" style="2" bestFit="1" customWidth="1"/>
    <col min="9982" max="9982" width="15.7109375" style="2" bestFit="1" customWidth="1"/>
    <col min="9983" max="9983" width="15.42578125" style="2" bestFit="1" customWidth="1"/>
    <col min="9984" max="9984" width="4.140625" style="2" customWidth="1"/>
    <col min="9985" max="9985" width="17" style="2" customWidth="1"/>
    <col min="9986" max="9986" width="19.7109375" style="2" customWidth="1"/>
    <col min="9987" max="9987" width="3.42578125" style="2" customWidth="1"/>
    <col min="9988" max="9988" width="10.42578125" style="2" bestFit="1" customWidth="1"/>
    <col min="9989" max="9990" width="9.28515625" style="2" bestFit="1" customWidth="1"/>
    <col min="9991" max="9991" width="9.42578125" style="2" bestFit="1" customWidth="1"/>
    <col min="9992" max="9992" width="12.140625" style="2" customWidth="1"/>
    <col min="9993" max="9993" width="12.42578125" style="2" customWidth="1"/>
    <col min="9994" max="9994" width="11.28515625" style="2" customWidth="1"/>
    <col min="9995" max="9995" width="8.140625" style="2" bestFit="1" customWidth="1"/>
    <col min="9996" max="9996" width="15.7109375" style="2" bestFit="1" customWidth="1"/>
    <col min="9997" max="9997" width="15.42578125" style="2" bestFit="1" customWidth="1"/>
    <col min="9998" max="9998" width="4.7109375" style="2" customWidth="1"/>
    <col min="9999" max="10226" width="9.140625" style="2"/>
    <col min="10227" max="10227" width="17" style="2" customWidth="1"/>
    <col min="10228" max="10228" width="19.7109375" style="2" customWidth="1"/>
    <col min="10229" max="10232" width="12.42578125" style="2" customWidth="1"/>
    <col min="10233" max="10233" width="10.42578125" style="2" customWidth="1"/>
    <col min="10234" max="10234" width="12.140625" style="2" customWidth="1"/>
    <col min="10235" max="10235" width="12.42578125" style="2" customWidth="1"/>
    <col min="10236" max="10236" width="10" style="2" bestFit="1" customWidth="1"/>
    <col min="10237" max="10237" width="8.140625" style="2" bestFit="1" customWidth="1"/>
    <col min="10238" max="10238" width="15.7109375" style="2" bestFit="1" customWidth="1"/>
    <col min="10239" max="10239" width="15.42578125" style="2" bestFit="1" customWidth="1"/>
    <col min="10240" max="10240" width="4.140625" style="2" customWidth="1"/>
    <col min="10241" max="10241" width="17" style="2" customWidth="1"/>
    <col min="10242" max="10242" width="19.7109375" style="2" customWidth="1"/>
    <col min="10243" max="10243" width="3.42578125" style="2" customWidth="1"/>
    <col min="10244" max="10244" width="10.42578125" style="2" bestFit="1" customWidth="1"/>
    <col min="10245" max="10246" width="9.28515625" style="2" bestFit="1" customWidth="1"/>
    <col min="10247" max="10247" width="9.42578125" style="2" bestFit="1" customWidth="1"/>
    <col min="10248" max="10248" width="12.140625" style="2" customWidth="1"/>
    <col min="10249" max="10249" width="12.42578125" style="2" customWidth="1"/>
    <col min="10250" max="10250" width="11.28515625" style="2" customWidth="1"/>
    <col min="10251" max="10251" width="8.140625" style="2" bestFit="1" customWidth="1"/>
    <col min="10252" max="10252" width="15.7109375" style="2" bestFit="1" customWidth="1"/>
    <col min="10253" max="10253" width="15.42578125" style="2" bestFit="1" customWidth="1"/>
    <col min="10254" max="10254" width="4.7109375" style="2" customWidth="1"/>
    <col min="10255" max="10482" width="9.140625" style="2"/>
    <col min="10483" max="10483" width="17" style="2" customWidth="1"/>
    <col min="10484" max="10484" width="19.7109375" style="2" customWidth="1"/>
    <col min="10485" max="10488" width="12.42578125" style="2" customWidth="1"/>
    <col min="10489" max="10489" width="10.42578125" style="2" customWidth="1"/>
    <col min="10490" max="10490" width="12.140625" style="2" customWidth="1"/>
    <col min="10491" max="10491" width="12.42578125" style="2" customWidth="1"/>
    <col min="10492" max="10492" width="10" style="2" bestFit="1" customWidth="1"/>
    <col min="10493" max="10493" width="8.140625" style="2" bestFit="1" customWidth="1"/>
    <col min="10494" max="10494" width="15.7109375" style="2" bestFit="1" customWidth="1"/>
    <col min="10495" max="10495" width="15.42578125" style="2" bestFit="1" customWidth="1"/>
    <col min="10496" max="10496" width="4.140625" style="2" customWidth="1"/>
    <col min="10497" max="10497" width="17" style="2" customWidth="1"/>
    <col min="10498" max="10498" width="19.7109375" style="2" customWidth="1"/>
    <col min="10499" max="10499" width="3.42578125" style="2" customWidth="1"/>
    <col min="10500" max="10500" width="10.42578125" style="2" bestFit="1" customWidth="1"/>
    <col min="10501" max="10502" width="9.28515625" style="2" bestFit="1" customWidth="1"/>
    <col min="10503" max="10503" width="9.42578125" style="2" bestFit="1" customWidth="1"/>
    <col min="10504" max="10504" width="12.140625" style="2" customWidth="1"/>
    <col min="10505" max="10505" width="12.42578125" style="2" customWidth="1"/>
    <col min="10506" max="10506" width="11.28515625" style="2" customWidth="1"/>
    <col min="10507" max="10507" width="8.140625" style="2" bestFit="1" customWidth="1"/>
    <col min="10508" max="10508" width="15.7109375" style="2" bestFit="1" customWidth="1"/>
    <col min="10509" max="10509" width="15.42578125" style="2" bestFit="1" customWidth="1"/>
    <col min="10510" max="10510" width="4.7109375" style="2" customWidth="1"/>
    <col min="10511" max="10738" width="9.140625" style="2"/>
    <col min="10739" max="10739" width="17" style="2" customWidth="1"/>
    <col min="10740" max="10740" width="19.7109375" style="2" customWidth="1"/>
    <col min="10741" max="10744" width="12.42578125" style="2" customWidth="1"/>
    <col min="10745" max="10745" width="10.42578125" style="2" customWidth="1"/>
    <col min="10746" max="10746" width="12.140625" style="2" customWidth="1"/>
    <col min="10747" max="10747" width="12.42578125" style="2" customWidth="1"/>
    <col min="10748" max="10748" width="10" style="2" bestFit="1" customWidth="1"/>
    <col min="10749" max="10749" width="8.140625" style="2" bestFit="1" customWidth="1"/>
    <col min="10750" max="10750" width="15.7109375" style="2" bestFit="1" customWidth="1"/>
    <col min="10751" max="10751" width="15.42578125" style="2" bestFit="1" customWidth="1"/>
    <col min="10752" max="10752" width="4.140625" style="2" customWidth="1"/>
    <col min="10753" max="10753" width="17" style="2" customWidth="1"/>
    <col min="10754" max="10754" width="19.7109375" style="2" customWidth="1"/>
    <col min="10755" max="10755" width="3.42578125" style="2" customWidth="1"/>
    <col min="10756" max="10756" width="10.42578125" style="2" bestFit="1" customWidth="1"/>
    <col min="10757" max="10758" width="9.28515625" style="2" bestFit="1" customWidth="1"/>
    <col min="10759" max="10759" width="9.42578125" style="2" bestFit="1" customWidth="1"/>
    <col min="10760" max="10760" width="12.140625" style="2" customWidth="1"/>
    <col min="10761" max="10761" width="12.42578125" style="2" customWidth="1"/>
    <col min="10762" max="10762" width="11.28515625" style="2" customWidth="1"/>
    <col min="10763" max="10763" width="8.140625" style="2" bestFit="1" customWidth="1"/>
    <col min="10764" max="10764" width="15.7109375" style="2" bestFit="1" customWidth="1"/>
    <col min="10765" max="10765" width="15.42578125" style="2" bestFit="1" customWidth="1"/>
    <col min="10766" max="10766" width="4.7109375" style="2" customWidth="1"/>
    <col min="10767" max="10994" width="9.140625" style="2"/>
    <col min="10995" max="10995" width="17" style="2" customWidth="1"/>
    <col min="10996" max="10996" width="19.7109375" style="2" customWidth="1"/>
    <col min="10997" max="11000" width="12.42578125" style="2" customWidth="1"/>
    <col min="11001" max="11001" width="10.42578125" style="2" customWidth="1"/>
    <col min="11002" max="11002" width="12.140625" style="2" customWidth="1"/>
    <col min="11003" max="11003" width="12.42578125" style="2" customWidth="1"/>
    <col min="11004" max="11004" width="10" style="2" bestFit="1" customWidth="1"/>
    <col min="11005" max="11005" width="8.140625" style="2" bestFit="1" customWidth="1"/>
    <col min="11006" max="11006" width="15.7109375" style="2" bestFit="1" customWidth="1"/>
    <col min="11007" max="11007" width="15.42578125" style="2" bestFit="1" customWidth="1"/>
    <col min="11008" max="11008" width="4.140625" style="2" customWidth="1"/>
    <col min="11009" max="11009" width="17" style="2" customWidth="1"/>
    <col min="11010" max="11010" width="19.7109375" style="2" customWidth="1"/>
    <col min="11011" max="11011" width="3.42578125" style="2" customWidth="1"/>
    <col min="11012" max="11012" width="10.42578125" style="2" bestFit="1" customWidth="1"/>
    <col min="11013" max="11014" width="9.28515625" style="2" bestFit="1" customWidth="1"/>
    <col min="11015" max="11015" width="9.42578125" style="2" bestFit="1" customWidth="1"/>
    <col min="11016" max="11016" width="12.140625" style="2" customWidth="1"/>
    <col min="11017" max="11017" width="12.42578125" style="2" customWidth="1"/>
    <col min="11018" max="11018" width="11.28515625" style="2" customWidth="1"/>
    <col min="11019" max="11019" width="8.140625" style="2" bestFit="1" customWidth="1"/>
    <col min="11020" max="11020" width="15.7109375" style="2" bestFit="1" customWidth="1"/>
    <col min="11021" max="11021" width="15.42578125" style="2" bestFit="1" customWidth="1"/>
    <col min="11022" max="11022" width="4.7109375" style="2" customWidth="1"/>
    <col min="11023" max="11250" width="9.140625" style="2"/>
    <col min="11251" max="11251" width="17" style="2" customWidth="1"/>
    <col min="11252" max="11252" width="19.7109375" style="2" customWidth="1"/>
    <col min="11253" max="11256" width="12.42578125" style="2" customWidth="1"/>
    <col min="11257" max="11257" width="10.42578125" style="2" customWidth="1"/>
    <col min="11258" max="11258" width="12.140625" style="2" customWidth="1"/>
    <col min="11259" max="11259" width="12.42578125" style="2" customWidth="1"/>
    <col min="11260" max="11260" width="10" style="2" bestFit="1" customWidth="1"/>
    <col min="11261" max="11261" width="8.140625" style="2" bestFit="1" customWidth="1"/>
    <col min="11262" max="11262" width="15.7109375" style="2" bestFit="1" customWidth="1"/>
    <col min="11263" max="11263" width="15.42578125" style="2" bestFit="1" customWidth="1"/>
    <col min="11264" max="11264" width="4.140625" style="2" customWidth="1"/>
    <col min="11265" max="11265" width="17" style="2" customWidth="1"/>
    <col min="11266" max="11266" width="19.7109375" style="2" customWidth="1"/>
    <col min="11267" max="11267" width="3.42578125" style="2" customWidth="1"/>
    <col min="11268" max="11268" width="10.42578125" style="2" bestFit="1" customWidth="1"/>
    <col min="11269" max="11270" width="9.28515625" style="2" bestFit="1" customWidth="1"/>
    <col min="11271" max="11271" width="9.42578125" style="2" bestFit="1" customWidth="1"/>
    <col min="11272" max="11272" width="12.140625" style="2" customWidth="1"/>
    <col min="11273" max="11273" width="12.42578125" style="2" customWidth="1"/>
    <col min="11274" max="11274" width="11.28515625" style="2" customWidth="1"/>
    <col min="11275" max="11275" width="8.140625" style="2" bestFit="1" customWidth="1"/>
    <col min="11276" max="11276" width="15.7109375" style="2" bestFit="1" customWidth="1"/>
    <col min="11277" max="11277" width="15.42578125" style="2" bestFit="1" customWidth="1"/>
    <col min="11278" max="11278" width="4.7109375" style="2" customWidth="1"/>
    <col min="11279" max="11506" width="9.140625" style="2"/>
    <col min="11507" max="11507" width="17" style="2" customWidth="1"/>
    <col min="11508" max="11508" width="19.7109375" style="2" customWidth="1"/>
    <col min="11509" max="11512" width="12.42578125" style="2" customWidth="1"/>
    <col min="11513" max="11513" width="10.42578125" style="2" customWidth="1"/>
    <col min="11514" max="11514" width="12.140625" style="2" customWidth="1"/>
    <col min="11515" max="11515" width="12.42578125" style="2" customWidth="1"/>
    <col min="11516" max="11516" width="10" style="2" bestFit="1" customWidth="1"/>
    <col min="11517" max="11517" width="8.140625" style="2" bestFit="1" customWidth="1"/>
    <col min="11518" max="11518" width="15.7109375" style="2" bestFit="1" customWidth="1"/>
    <col min="11519" max="11519" width="15.42578125" style="2" bestFit="1" customWidth="1"/>
    <col min="11520" max="11520" width="4.140625" style="2" customWidth="1"/>
    <col min="11521" max="11521" width="17" style="2" customWidth="1"/>
    <col min="11522" max="11522" width="19.7109375" style="2" customWidth="1"/>
    <col min="11523" max="11523" width="3.42578125" style="2" customWidth="1"/>
    <col min="11524" max="11524" width="10.42578125" style="2" bestFit="1" customWidth="1"/>
    <col min="11525" max="11526" width="9.28515625" style="2" bestFit="1" customWidth="1"/>
    <col min="11527" max="11527" width="9.42578125" style="2" bestFit="1" customWidth="1"/>
    <col min="11528" max="11528" width="12.140625" style="2" customWidth="1"/>
    <col min="11529" max="11529" width="12.42578125" style="2" customWidth="1"/>
    <col min="11530" max="11530" width="11.28515625" style="2" customWidth="1"/>
    <col min="11531" max="11531" width="8.140625" style="2" bestFit="1" customWidth="1"/>
    <col min="11532" max="11532" width="15.7109375" style="2" bestFit="1" customWidth="1"/>
    <col min="11533" max="11533" width="15.42578125" style="2" bestFit="1" customWidth="1"/>
    <col min="11534" max="11534" width="4.7109375" style="2" customWidth="1"/>
    <col min="11535" max="11762" width="9.140625" style="2"/>
    <col min="11763" max="11763" width="17" style="2" customWidth="1"/>
    <col min="11764" max="11764" width="19.7109375" style="2" customWidth="1"/>
    <col min="11765" max="11768" width="12.42578125" style="2" customWidth="1"/>
    <col min="11769" max="11769" width="10.42578125" style="2" customWidth="1"/>
    <col min="11770" max="11770" width="12.140625" style="2" customWidth="1"/>
    <col min="11771" max="11771" width="12.42578125" style="2" customWidth="1"/>
    <col min="11772" max="11772" width="10" style="2" bestFit="1" customWidth="1"/>
    <col min="11773" max="11773" width="8.140625" style="2" bestFit="1" customWidth="1"/>
    <col min="11774" max="11774" width="15.7109375" style="2" bestFit="1" customWidth="1"/>
    <col min="11775" max="11775" width="15.42578125" style="2" bestFit="1" customWidth="1"/>
    <col min="11776" max="11776" width="4.140625" style="2" customWidth="1"/>
    <col min="11777" max="11777" width="17" style="2" customWidth="1"/>
    <col min="11778" max="11778" width="19.7109375" style="2" customWidth="1"/>
    <col min="11779" max="11779" width="3.42578125" style="2" customWidth="1"/>
    <col min="11780" max="11780" width="10.42578125" style="2" bestFit="1" customWidth="1"/>
    <col min="11781" max="11782" width="9.28515625" style="2" bestFit="1" customWidth="1"/>
    <col min="11783" max="11783" width="9.42578125" style="2" bestFit="1" customWidth="1"/>
    <col min="11784" max="11784" width="12.140625" style="2" customWidth="1"/>
    <col min="11785" max="11785" width="12.42578125" style="2" customWidth="1"/>
    <col min="11786" max="11786" width="11.28515625" style="2" customWidth="1"/>
    <col min="11787" max="11787" width="8.140625" style="2" bestFit="1" customWidth="1"/>
    <col min="11788" max="11788" width="15.7109375" style="2" bestFit="1" customWidth="1"/>
    <col min="11789" max="11789" width="15.42578125" style="2" bestFit="1" customWidth="1"/>
    <col min="11790" max="11790" width="4.7109375" style="2" customWidth="1"/>
    <col min="11791" max="12018" width="9.140625" style="2"/>
    <col min="12019" max="12019" width="17" style="2" customWidth="1"/>
    <col min="12020" max="12020" width="19.7109375" style="2" customWidth="1"/>
    <col min="12021" max="12024" width="12.42578125" style="2" customWidth="1"/>
    <col min="12025" max="12025" width="10.42578125" style="2" customWidth="1"/>
    <col min="12026" max="12026" width="12.140625" style="2" customWidth="1"/>
    <col min="12027" max="12027" width="12.42578125" style="2" customWidth="1"/>
    <col min="12028" max="12028" width="10" style="2" bestFit="1" customWidth="1"/>
    <col min="12029" max="12029" width="8.140625" style="2" bestFit="1" customWidth="1"/>
    <col min="12030" max="12030" width="15.7109375" style="2" bestFit="1" customWidth="1"/>
    <col min="12031" max="12031" width="15.42578125" style="2" bestFit="1" customWidth="1"/>
    <col min="12032" max="12032" width="4.140625" style="2" customWidth="1"/>
    <col min="12033" max="12033" width="17" style="2" customWidth="1"/>
    <col min="12034" max="12034" width="19.7109375" style="2" customWidth="1"/>
    <col min="12035" max="12035" width="3.42578125" style="2" customWidth="1"/>
    <col min="12036" max="12036" width="10.42578125" style="2" bestFit="1" customWidth="1"/>
    <col min="12037" max="12038" width="9.28515625" style="2" bestFit="1" customWidth="1"/>
    <col min="12039" max="12039" width="9.42578125" style="2" bestFit="1" customWidth="1"/>
    <col min="12040" max="12040" width="12.140625" style="2" customWidth="1"/>
    <col min="12041" max="12041" width="12.42578125" style="2" customWidth="1"/>
    <col min="12042" max="12042" width="11.28515625" style="2" customWidth="1"/>
    <col min="12043" max="12043" width="8.140625" style="2" bestFit="1" customWidth="1"/>
    <col min="12044" max="12044" width="15.7109375" style="2" bestFit="1" customWidth="1"/>
    <col min="12045" max="12045" width="15.42578125" style="2" bestFit="1" customWidth="1"/>
    <col min="12046" max="12046" width="4.7109375" style="2" customWidth="1"/>
    <col min="12047" max="12274" width="9.140625" style="2"/>
    <col min="12275" max="12275" width="17" style="2" customWidth="1"/>
    <col min="12276" max="12276" width="19.7109375" style="2" customWidth="1"/>
    <col min="12277" max="12280" width="12.42578125" style="2" customWidth="1"/>
    <col min="12281" max="12281" width="10.42578125" style="2" customWidth="1"/>
    <col min="12282" max="12282" width="12.140625" style="2" customWidth="1"/>
    <col min="12283" max="12283" width="12.42578125" style="2" customWidth="1"/>
    <col min="12284" max="12284" width="10" style="2" bestFit="1" customWidth="1"/>
    <col min="12285" max="12285" width="8.140625" style="2" bestFit="1" customWidth="1"/>
    <col min="12286" max="12286" width="15.7109375" style="2" bestFit="1" customWidth="1"/>
    <col min="12287" max="12287" width="15.42578125" style="2" bestFit="1" customWidth="1"/>
    <col min="12288" max="12288" width="4.140625" style="2" customWidth="1"/>
    <col min="12289" max="12289" width="17" style="2" customWidth="1"/>
    <col min="12290" max="12290" width="19.7109375" style="2" customWidth="1"/>
    <col min="12291" max="12291" width="3.42578125" style="2" customWidth="1"/>
    <col min="12292" max="12292" width="10.42578125" style="2" bestFit="1" customWidth="1"/>
    <col min="12293" max="12294" width="9.28515625" style="2" bestFit="1" customWidth="1"/>
    <col min="12295" max="12295" width="9.42578125" style="2" bestFit="1" customWidth="1"/>
    <col min="12296" max="12296" width="12.140625" style="2" customWidth="1"/>
    <col min="12297" max="12297" width="12.42578125" style="2" customWidth="1"/>
    <col min="12298" max="12298" width="11.28515625" style="2" customWidth="1"/>
    <col min="12299" max="12299" width="8.140625" style="2" bestFit="1" customWidth="1"/>
    <col min="12300" max="12300" width="15.7109375" style="2" bestFit="1" customWidth="1"/>
    <col min="12301" max="12301" width="15.42578125" style="2" bestFit="1" customWidth="1"/>
    <col min="12302" max="12302" width="4.7109375" style="2" customWidth="1"/>
    <col min="12303" max="12530" width="9.140625" style="2"/>
    <col min="12531" max="12531" width="17" style="2" customWidth="1"/>
    <col min="12532" max="12532" width="19.7109375" style="2" customWidth="1"/>
    <col min="12533" max="12536" width="12.42578125" style="2" customWidth="1"/>
    <col min="12537" max="12537" width="10.42578125" style="2" customWidth="1"/>
    <col min="12538" max="12538" width="12.140625" style="2" customWidth="1"/>
    <col min="12539" max="12539" width="12.42578125" style="2" customWidth="1"/>
    <col min="12540" max="12540" width="10" style="2" bestFit="1" customWidth="1"/>
    <col min="12541" max="12541" width="8.140625" style="2" bestFit="1" customWidth="1"/>
    <col min="12542" max="12542" width="15.7109375" style="2" bestFit="1" customWidth="1"/>
    <col min="12543" max="12543" width="15.42578125" style="2" bestFit="1" customWidth="1"/>
    <col min="12544" max="12544" width="4.140625" style="2" customWidth="1"/>
    <col min="12545" max="12545" width="17" style="2" customWidth="1"/>
    <col min="12546" max="12546" width="19.7109375" style="2" customWidth="1"/>
    <col min="12547" max="12547" width="3.42578125" style="2" customWidth="1"/>
    <col min="12548" max="12548" width="10.42578125" style="2" bestFit="1" customWidth="1"/>
    <col min="12549" max="12550" width="9.28515625" style="2" bestFit="1" customWidth="1"/>
    <col min="12551" max="12551" width="9.42578125" style="2" bestFit="1" customWidth="1"/>
    <col min="12552" max="12552" width="12.140625" style="2" customWidth="1"/>
    <col min="12553" max="12553" width="12.42578125" style="2" customWidth="1"/>
    <col min="12554" max="12554" width="11.28515625" style="2" customWidth="1"/>
    <col min="12555" max="12555" width="8.140625" style="2" bestFit="1" customWidth="1"/>
    <col min="12556" max="12556" width="15.7109375" style="2" bestFit="1" customWidth="1"/>
    <col min="12557" max="12557" width="15.42578125" style="2" bestFit="1" customWidth="1"/>
    <col min="12558" max="12558" width="4.7109375" style="2" customWidth="1"/>
    <col min="12559" max="12786" width="9.140625" style="2"/>
    <col min="12787" max="12787" width="17" style="2" customWidth="1"/>
    <col min="12788" max="12788" width="19.7109375" style="2" customWidth="1"/>
    <col min="12789" max="12792" width="12.42578125" style="2" customWidth="1"/>
    <col min="12793" max="12793" width="10.42578125" style="2" customWidth="1"/>
    <col min="12794" max="12794" width="12.140625" style="2" customWidth="1"/>
    <col min="12795" max="12795" width="12.42578125" style="2" customWidth="1"/>
    <col min="12796" max="12796" width="10" style="2" bestFit="1" customWidth="1"/>
    <col min="12797" max="12797" width="8.140625" style="2" bestFit="1" customWidth="1"/>
    <col min="12798" max="12798" width="15.7109375" style="2" bestFit="1" customWidth="1"/>
    <col min="12799" max="12799" width="15.42578125" style="2" bestFit="1" customWidth="1"/>
    <col min="12800" max="12800" width="4.140625" style="2" customWidth="1"/>
    <col min="12801" max="12801" width="17" style="2" customWidth="1"/>
    <col min="12802" max="12802" width="19.7109375" style="2" customWidth="1"/>
    <col min="12803" max="12803" width="3.42578125" style="2" customWidth="1"/>
    <col min="12804" max="12804" width="10.42578125" style="2" bestFit="1" customWidth="1"/>
    <col min="12805" max="12806" width="9.28515625" style="2" bestFit="1" customWidth="1"/>
    <col min="12807" max="12807" width="9.42578125" style="2" bestFit="1" customWidth="1"/>
    <col min="12808" max="12808" width="12.140625" style="2" customWidth="1"/>
    <col min="12809" max="12809" width="12.42578125" style="2" customWidth="1"/>
    <col min="12810" max="12810" width="11.28515625" style="2" customWidth="1"/>
    <col min="12811" max="12811" width="8.140625" style="2" bestFit="1" customWidth="1"/>
    <col min="12812" max="12812" width="15.7109375" style="2" bestFit="1" customWidth="1"/>
    <col min="12813" max="12813" width="15.42578125" style="2" bestFit="1" customWidth="1"/>
    <col min="12814" max="12814" width="4.7109375" style="2" customWidth="1"/>
    <col min="12815" max="13042" width="9.140625" style="2"/>
    <col min="13043" max="13043" width="17" style="2" customWidth="1"/>
    <col min="13044" max="13044" width="19.7109375" style="2" customWidth="1"/>
    <col min="13045" max="13048" width="12.42578125" style="2" customWidth="1"/>
    <col min="13049" max="13049" width="10.42578125" style="2" customWidth="1"/>
    <col min="13050" max="13050" width="12.140625" style="2" customWidth="1"/>
    <col min="13051" max="13051" width="12.42578125" style="2" customWidth="1"/>
    <col min="13052" max="13052" width="10" style="2" bestFit="1" customWidth="1"/>
    <col min="13053" max="13053" width="8.140625" style="2" bestFit="1" customWidth="1"/>
    <col min="13054" max="13054" width="15.7109375" style="2" bestFit="1" customWidth="1"/>
    <col min="13055" max="13055" width="15.42578125" style="2" bestFit="1" customWidth="1"/>
    <col min="13056" max="13056" width="4.140625" style="2" customWidth="1"/>
    <col min="13057" max="13057" width="17" style="2" customWidth="1"/>
    <col min="13058" max="13058" width="19.7109375" style="2" customWidth="1"/>
    <col min="13059" max="13059" width="3.42578125" style="2" customWidth="1"/>
    <col min="13060" max="13060" width="10.42578125" style="2" bestFit="1" customWidth="1"/>
    <col min="13061" max="13062" width="9.28515625" style="2" bestFit="1" customWidth="1"/>
    <col min="13063" max="13063" width="9.42578125" style="2" bestFit="1" customWidth="1"/>
    <col min="13064" max="13064" width="12.140625" style="2" customWidth="1"/>
    <col min="13065" max="13065" width="12.42578125" style="2" customWidth="1"/>
    <col min="13066" max="13066" width="11.28515625" style="2" customWidth="1"/>
    <col min="13067" max="13067" width="8.140625" style="2" bestFit="1" customWidth="1"/>
    <col min="13068" max="13068" width="15.7109375" style="2" bestFit="1" customWidth="1"/>
    <col min="13069" max="13069" width="15.42578125" style="2" bestFit="1" customWidth="1"/>
    <col min="13070" max="13070" width="4.7109375" style="2" customWidth="1"/>
    <col min="13071" max="13298" width="9.140625" style="2"/>
    <col min="13299" max="13299" width="17" style="2" customWidth="1"/>
    <col min="13300" max="13300" width="19.7109375" style="2" customWidth="1"/>
    <col min="13301" max="13304" width="12.42578125" style="2" customWidth="1"/>
    <col min="13305" max="13305" width="10.42578125" style="2" customWidth="1"/>
    <col min="13306" max="13306" width="12.140625" style="2" customWidth="1"/>
    <col min="13307" max="13307" width="12.42578125" style="2" customWidth="1"/>
    <col min="13308" max="13308" width="10" style="2" bestFit="1" customWidth="1"/>
    <col min="13309" max="13309" width="8.140625" style="2" bestFit="1" customWidth="1"/>
    <col min="13310" max="13310" width="15.7109375" style="2" bestFit="1" customWidth="1"/>
    <col min="13311" max="13311" width="15.42578125" style="2" bestFit="1" customWidth="1"/>
    <col min="13312" max="13312" width="4.140625" style="2" customWidth="1"/>
    <col min="13313" max="13313" width="17" style="2" customWidth="1"/>
    <col min="13314" max="13314" width="19.7109375" style="2" customWidth="1"/>
    <col min="13315" max="13315" width="3.42578125" style="2" customWidth="1"/>
    <col min="13316" max="13316" width="10.42578125" style="2" bestFit="1" customWidth="1"/>
    <col min="13317" max="13318" width="9.28515625" style="2" bestFit="1" customWidth="1"/>
    <col min="13319" max="13319" width="9.42578125" style="2" bestFit="1" customWidth="1"/>
    <col min="13320" max="13320" width="12.140625" style="2" customWidth="1"/>
    <col min="13321" max="13321" width="12.42578125" style="2" customWidth="1"/>
    <col min="13322" max="13322" width="11.28515625" style="2" customWidth="1"/>
    <col min="13323" max="13323" width="8.140625" style="2" bestFit="1" customWidth="1"/>
    <col min="13324" max="13324" width="15.7109375" style="2" bestFit="1" customWidth="1"/>
    <col min="13325" max="13325" width="15.42578125" style="2" bestFit="1" customWidth="1"/>
    <col min="13326" max="13326" width="4.7109375" style="2" customWidth="1"/>
    <col min="13327" max="13554" width="9.140625" style="2"/>
    <col min="13555" max="13555" width="17" style="2" customWidth="1"/>
    <col min="13556" max="13556" width="19.7109375" style="2" customWidth="1"/>
    <col min="13557" max="13560" width="12.42578125" style="2" customWidth="1"/>
    <col min="13561" max="13561" width="10.42578125" style="2" customWidth="1"/>
    <col min="13562" max="13562" width="12.140625" style="2" customWidth="1"/>
    <col min="13563" max="13563" width="12.42578125" style="2" customWidth="1"/>
    <col min="13564" max="13564" width="10" style="2" bestFit="1" customWidth="1"/>
    <col min="13565" max="13565" width="8.140625" style="2" bestFit="1" customWidth="1"/>
    <col min="13566" max="13566" width="15.7109375" style="2" bestFit="1" customWidth="1"/>
    <col min="13567" max="13567" width="15.42578125" style="2" bestFit="1" customWidth="1"/>
    <col min="13568" max="13568" width="4.140625" style="2" customWidth="1"/>
    <col min="13569" max="13569" width="17" style="2" customWidth="1"/>
    <col min="13570" max="13570" width="19.7109375" style="2" customWidth="1"/>
    <col min="13571" max="13571" width="3.42578125" style="2" customWidth="1"/>
    <col min="13572" max="13572" width="10.42578125" style="2" bestFit="1" customWidth="1"/>
    <col min="13573" max="13574" width="9.28515625" style="2" bestFit="1" customWidth="1"/>
    <col min="13575" max="13575" width="9.42578125" style="2" bestFit="1" customWidth="1"/>
    <col min="13576" max="13576" width="12.140625" style="2" customWidth="1"/>
    <col min="13577" max="13577" width="12.42578125" style="2" customWidth="1"/>
    <col min="13578" max="13578" width="11.28515625" style="2" customWidth="1"/>
    <col min="13579" max="13579" width="8.140625" style="2" bestFit="1" customWidth="1"/>
    <col min="13580" max="13580" width="15.7109375" style="2" bestFit="1" customWidth="1"/>
    <col min="13581" max="13581" width="15.42578125" style="2" bestFit="1" customWidth="1"/>
    <col min="13582" max="13582" width="4.7109375" style="2" customWidth="1"/>
    <col min="13583" max="13810" width="9.140625" style="2"/>
    <col min="13811" max="13811" width="17" style="2" customWidth="1"/>
    <col min="13812" max="13812" width="19.7109375" style="2" customWidth="1"/>
    <col min="13813" max="13816" width="12.42578125" style="2" customWidth="1"/>
    <col min="13817" max="13817" width="10.42578125" style="2" customWidth="1"/>
    <col min="13818" max="13818" width="12.140625" style="2" customWidth="1"/>
    <col min="13819" max="13819" width="12.42578125" style="2" customWidth="1"/>
    <col min="13820" max="13820" width="10" style="2" bestFit="1" customWidth="1"/>
    <col min="13821" max="13821" width="8.140625" style="2" bestFit="1" customWidth="1"/>
    <col min="13822" max="13822" width="15.7109375" style="2" bestFit="1" customWidth="1"/>
    <col min="13823" max="13823" width="15.42578125" style="2" bestFit="1" customWidth="1"/>
    <col min="13824" max="13824" width="4.140625" style="2" customWidth="1"/>
    <col min="13825" max="13825" width="17" style="2" customWidth="1"/>
    <col min="13826" max="13826" width="19.7109375" style="2" customWidth="1"/>
    <col min="13827" max="13827" width="3.42578125" style="2" customWidth="1"/>
    <col min="13828" max="13828" width="10.42578125" style="2" bestFit="1" customWidth="1"/>
    <col min="13829" max="13830" width="9.28515625" style="2" bestFit="1" customWidth="1"/>
    <col min="13831" max="13831" width="9.42578125" style="2" bestFit="1" customWidth="1"/>
    <col min="13832" max="13832" width="12.140625" style="2" customWidth="1"/>
    <col min="13833" max="13833" width="12.42578125" style="2" customWidth="1"/>
    <col min="13834" max="13834" width="11.28515625" style="2" customWidth="1"/>
    <col min="13835" max="13835" width="8.140625" style="2" bestFit="1" customWidth="1"/>
    <col min="13836" max="13836" width="15.7109375" style="2" bestFit="1" customWidth="1"/>
    <col min="13837" max="13837" width="15.42578125" style="2" bestFit="1" customWidth="1"/>
    <col min="13838" max="13838" width="4.7109375" style="2" customWidth="1"/>
    <col min="13839" max="14066" width="9.140625" style="2"/>
    <col min="14067" max="14067" width="17" style="2" customWidth="1"/>
    <col min="14068" max="14068" width="19.7109375" style="2" customWidth="1"/>
    <col min="14069" max="14072" width="12.42578125" style="2" customWidth="1"/>
    <col min="14073" max="14073" width="10.42578125" style="2" customWidth="1"/>
    <col min="14074" max="14074" width="12.140625" style="2" customWidth="1"/>
    <col min="14075" max="14075" width="12.42578125" style="2" customWidth="1"/>
    <col min="14076" max="14076" width="10" style="2" bestFit="1" customWidth="1"/>
    <col min="14077" max="14077" width="8.140625" style="2" bestFit="1" customWidth="1"/>
    <col min="14078" max="14078" width="15.7109375" style="2" bestFit="1" customWidth="1"/>
    <col min="14079" max="14079" width="15.42578125" style="2" bestFit="1" customWidth="1"/>
    <col min="14080" max="14080" width="4.140625" style="2" customWidth="1"/>
    <col min="14081" max="14081" width="17" style="2" customWidth="1"/>
    <col min="14082" max="14082" width="19.7109375" style="2" customWidth="1"/>
    <col min="14083" max="14083" width="3.42578125" style="2" customWidth="1"/>
    <col min="14084" max="14084" width="10.42578125" style="2" bestFit="1" customWidth="1"/>
    <col min="14085" max="14086" width="9.28515625" style="2" bestFit="1" customWidth="1"/>
    <col min="14087" max="14087" width="9.42578125" style="2" bestFit="1" customWidth="1"/>
    <col min="14088" max="14088" width="12.140625" style="2" customWidth="1"/>
    <col min="14089" max="14089" width="12.42578125" style="2" customWidth="1"/>
    <col min="14090" max="14090" width="11.28515625" style="2" customWidth="1"/>
    <col min="14091" max="14091" width="8.140625" style="2" bestFit="1" customWidth="1"/>
    <col min="14092" max="14092" width="15.7109375" style="2" bestFit="1" customWidth="1"/>
    <col min="14093" max="14093" width="15.42578125" style="2" bestFit="1" customWidth="1"/>
    <col min="14094" max="14094" width="4.7109375" style="2" customWidth="1"/>
    <col min="14095" max="14322" width="9.140625" style="2"/>
    <col min="14323" max="14323" width="17" style="2" customWidth="1"/>
    <col min="14324" max="14324" width="19.7109375" style="2" customWidth="1"/>
    <col min="14325" max="14328" width="12.42578125" style="2" customWidth="1"/>
    <col min="14329" max="14329" width="10.42578125" style="2" customWidth="1"/>
    <col min="14330" max="14330" width="12.140625" style="2" customWidth="1"/>
    <col min="14331" max="14331" width="12.42578125" style="2" customWidth="1"/>
    <col min="14332" max="14332" width="10" style="2" bestFit="1" customWidth="1"/>
    <col min="14333" max="14333" width="8.140625" style="2" bestFit="1" customWidth="1"/>
    <col min="14334" max="14334" width="15.7109375" style="2" bestFit="1" customWidth="1"/>
    <col min="14335" max="14335" width="15.42578125" style="2" bestFit="1" customWidth="1"/>
    <col min="14336" max="14336" width="4.140625" style="2" customWidth="1"/>
    <col min="14337" max="14337" width="17" style="2" customWidth="1"/>
    <col min="14338" max="14338" width="19.7109375" style="2" customWidth="1"/>
    <col min="14339" max="14339" width="3.42578125" style="2" customWidth="1"/>
    <col min="14340" max="14340" width="10.42578125" style="2" bestFit="1" customWidth="1"/>
    <col min="14341" max="14342" width="9.28515625" style="2" bestFit="1" customWidth="1"/>
    <col min="14343" max="14343" width="9.42578125" style="2" bestFit="1" customWidth="1"/>
    <col min="14344" max="14344" width="12.140625" style="2" customWidth="1"/>
    <col min="14345" max="14345" width="12.42578125" style="2" customWidth="1"/>
    <col min="14346" max="14346" width="11.28515625" style="2" customWidth="1"/>
    <col min="14347" max="14347" width="8.140625" style="2" bestFit="1" customWidth="1"/>
    <col min="14348" max="14348" width="15.7109375" style="2" bestFit="1" customWidth="1"/>
    <col min="14349" max="14349" width="15.42578125" style="2" bestFit="1" customWidth="1"/>
    <col min="14350" max="14350" width="4.7109375" style="2" customWidth="1"/>
    <col min="14351" max="14578" width="9.140625" style="2"/>
    <col min="14579" max="14579" width="17" style="2" customWidth="1"/>
    <col min="14580" max="14580" width="19.7109375" style="2" customWidth="1"/>
    <col min="14581" max="14584" width="12.42578125" style="2" customWidth="1"/>
    <col min="14585" max="14585" width="10.42578125" style="2" customWidth="1"/>
    <col min="14586" max="14586" width="12.140625" style="2" customWidth="1"/>
    <col min="14587" max="14587" width="12.42578125" style="2" customWidth="1"/>
    <col min="14588" max="14588" width="10" style="2" bestFit="1" customWidth="1"/>
    <col min="14589" max="14589" width="8.140625" style="2" bestFit="1" customWidth="1"/>
    <col min="14590" max="14590" width="15.7109375" style="2" bestFit="1" customWidth="1"/>
    <col min="14591" max="14591" width="15.42578125" style="2" bestFit="1" customWidth="1"/>
    <col min="14592" max="14592" width="4.140625" style="2" customWidth="1"/>
    <col min="14593" max="14593" width="17" style="2" customWidth="1"/>
    <col min="14594" max="14594" width="19.7109375" style="2" customWidth="1"/>
    <col min="14595" max="14595" width="3.42578125" style="2" customWidth="1"/>
    <col min="14596" max="14596" width="10.42578125" style="2" bestFit="1" customWidth="1"/>
    <col min="14597" max="14598" width="9.28515625" style="2" bestFit="1" customWidth="1"/>
    <col min="14599" max="14599" width="9.42578125" style="2" bestFit="1" customWidth="1"/>
    <col min="14600" max="14600" width="12.140625" style="2" customWidth="1"/>
    <col min="14601" max="14601" width="12.42578125" style="2" customWidth="1"/>
    <col min="14602" max="14602" width="11.28515625" style="2" customWidth="1"/>
    <col min="14603" max="14603" width="8.140625" style="2" bestFit="1" customWidth="1"/>
    <col min="14604" max="14604" width="15.7109375" style="2" bestFit="1" customWidth="1"/>
    <col min="14605" max="14605" width="15.42578125" style="2" bestFit="1" customWidth="1"/>
    <col min="14606" max="14606" width="4.7109375" style="2" customWidth="1"/>
    <col min="14607" max="14834" width="9.140625" style="2"/>
    <col min="14835" max="14835" width="17" style="2" customWidth="1"/>
    <col min="14836" max="14836" width="19.7109375" style="2" customWidth="1"/>
    <col min="14837" max="14840" width="12.42578125" style="2" customWidth="1"/>
    <col min="14841" max="14841" width="10.42578125" style="2" customWidth="1"/>
    <col min="14842" max="14842" width="12.140625" style="2" customWidth="1"/>
    <col min="14843" max="14843" width="12.42578125" style="2" customWidth="1"/>
    <col min="14844" max="14844" width="10" style="2" bestFit="1" customWidth="1"/>
    <col min="14845" max="14845" width="8.140625" style="2" bestFit="1" customWidth="1"/>
    <col min="14846" max="14846" width="15.7109375" style="2" bestFit="1" customWidth="1"/>
    <col min="14847" max="14847" width="15.42578125" style="2" bestFit="1" customWidth="1"/>
    <col min="14848" max="14848" width="4.140625" style="2" customWidth="1"/>
    <col min="14849" max="14849" width="17" style="2" customWidth="1"/>
    <col min="14850" max="14850" width="19.7109375" style="2" customWidth="1"/>
    <col min="14851" max="14851" width="3.42578125" style="2" customWidth="1"/>
    <col min="14852" max="14852" width="10.42578125" style="2" bestFit="1" customWidth="1"/>
    <col min="14853" max="14854" width="9.28515625" style="2" bestFit="1" customWidth="1"/>
    <col min="14855" max="14855" width="9.42578125" style="2" bestFit="1" customWidth="1"/>
    <col min="14856" max="14856" width="12.140625" style="2" customWidth="1"/>
    <col min="14857" max="14857" width="12.42578125" style="2" customWidth="1"/>
    <col min="14858" max="14858" width="11.28515625" style="2" customWidth="1"/>
    <col min="14859" max="14859" width="8.140625" style="2" bestFit="1" customWidth="1"/>
    <col min="14860" max="14860" width="15.7109375" style="2" bestFit="1" customWidth="1"/>
    <col min="14861" max="14861" width="15.42578125" style="2" bestFit="1" customWidth="1"/>
    <col min="14862" max="14862" width="4.7109375" style="2" customWidth="1"/>
    <col min="14863" max="15090" width="9.140625" style="2"/>
    <col min="15091" max="15091" width="17" style="2" customWidth="1"/>
    <col min="15092" max="15092" width="19.7109375" style="2" customWidth="1"/>
    <col min="15093" max="15096" width="12.42578125" style="2" customWidth="1"/>
    <col min="15097" max="15097" width="10.42578125" style="2" customWidth="1"/>
    <col min="15098" max="15098" width="12.140625" style="2" customWidth="1"/>
    <col min="15099" max="15099" width="12.42578125" style="2" customWidth="1"/>
    <col min="15100" max="15100" width="10" style="2" bestFit="1" customWidth="1"/>
    <col min="15101" max="15101" width="8.140625" style="2" bestFit="1" customWidth="1"/>
    <col min="15102" max="15102" width="15.7109375" style="2" bestFit="1" customWidth="1"/>
    <col min="15103" max="15103" width="15.42578125" style="2" bestFit="1" customWidth="1"/>
    <col min="15104" max="15104" width="4.140625" style="2" customWidth="1"/>
    <col min="15105" max="15105" width="17" style="2" customWidth="1"/>
    <col min="15106" max="15106" width="19.7109375" style="2" customWidth="1"/>
    <col min="15107" max="15107" width="3.42578125" style="2" customWidth="1"/>
    <col min="15108" max="15108" width="10.42578125" style="2" bestFit="1" customWidth="1"/>
    <col min="15109" max="15110" width="9.28515625" style="2" bestFit="1" customWidth="1"/>
    <col min="15111" max="15111" width="9.42578125" style="2" bestFit="1" customWidth="1"/>
    <col min="15112" max="15112" width="12.140625" style="2" customWidth="1"/>
    <col min="15113" max="15113" width="12.42578125" style="2" customWidth="1"/>
    <col min="15114" max="15114" width="11.28515625" style="2" customWidth="1"/>
    <col min="15115" max="15115" width="8.140625" style="2" bestFit="1" customWidth="1"/>
    <col min="15116" max="15116" width="15.7109375" style="2" bestFit="1" customWidth="1"/>
    <col min="15117" max="15117" width="15.42578125" style="2" bestFit="1" customWidth="1"/>
    <col min="15118" max="15118" width="4.7109375" style="2" customWidth="1"/>
    <col min="15119" max="15346" width="9.140625" style="2"/>
    <col min="15347" max="15347" width="17" style="2" customWidth="1"/>
    <col min="15348" max="15348" width="19.7109375" style="2" customWidth="1"/>
    <col min="15349" max="15352" width="12.42578125" style="2" customWidth="1"/>
    <col min="15353" max="15353" width="10.42578125" style="2" customWidth="1"/>
    <col min="15354" max="15354" width="12.140625" style="2" customWidth="1"/>
    <col min="15355" max="15355" width="12.42578125" style="2" customWidth="1"/>
    <col min="15356" max="15356" width="10" style="2" bestFit="1" customWidth="1"/>
    <col min="15357" max="15357" width="8.140625" style="2" bestFit="1" customWidth="1"/>
    <col min="15358" max="15358" width="15.7109375" style="2" bestFit="1" customWidth="1"/>
    <col min="15359" max="15359" width="15.42578125" style="2" bestFit="1" customWidth="1"/>
    <col min="15360" max="15360" width="4.140625" style="2" customWidth="1"/>
    <col min="15361" max="15361" width="17" style="2" customWidth="1"/>
    <col min="15362" max="15362" width="19.7109375" style="2" customWidth="1"/>
    <col min="15363" max="15363" width="3.42578125" style="2" customWidth="1"/>
    <col min="15364" max="15364" width="10.42578125" style="2" bestFit="1" customWidth="1"/>
    <col min="15365" max="15366" width="9.28515625" style="2" bestFit="1" customWidth="1"/>
    <col min="15367" max="15367" width="9.42578125" style="2" bestFit="1" customWidth="1"/>
    <col min="15368" max="15368" width="12.140625" style="2" customWidth="1"/>
    <col min="15369" max="15369" width="12.42578125" style="2" customWidth="1"/>
    <col min="15370" max="15370" width="11.28515625" style="2" customWidth="1"/>
    <col min="15371" max="15371" width="8.140625" style="2" bestFit="1" customWidth="1"/>
    <col min="15372" max="15372" width="15.7109375" style="2" bestFit="1" customWidth="1"/>
    <col min="15373" max="15373" width="15.42578125" style="2" bestFit="1" customWidth="1"/>
    <col min="15374" max="15374" width="4.7109375" style="2" customWidth="1"/>
    <col min="15375" max="15602" width="9.140625" style="2"/>
    <col min="15603" max="15603" width="17" style="2" customWidth="1"/>
    <col min="15604" max="15604" width="19.7109375" style="2" customWidth="1"/>
    <col min="15605" max="15608" width="12.42578125" style="2" customWidth="1"/>
    <col min="15609" max="15609" width="10.42578125" style="2" customWidth="1"/>
    <col min="15610" max="15610" width="12.140625" style="2" customWidth="1"/>
    <col min="15611" max="15611" width="12.42578125" style="2" customWidth="1"/>
    <col min="15612" max="15612" width="10" style="2" bestFit="1" customWidth="1"/>
    <col min="15613" max="15613" width="8.140625" style="2" bestFit="1" customWidth="1"/>
    <col min="15614" max="15614" width="15.7109375" style="2" bestFit="1" customWidth="1"/>
    <col min="15615" max="15615" width="15.42578125" style="2" bestFit="1" customWidth="1"/>
    <col min="15616" max="15616" width="4.140625" style="2" customWidth="1"/>
    <col min="15617" max="15617" width="17" style="2" customWidth="1"/>
    <col min="15618" max="15618" width="19.7109375" style="2" customWidth="1"/>
    <col min="15619" max="15619" width="3.42578125" style="2" customWidth="1"/>
    <col min="15620" max="15620" width="10.42578125" style="2" bestFit="1" customWidth="1"/>
    <col min="15621" max="15622" width="9.28515625" style="2" bestFit="1" customWidth="1"/>
    <col min="15623" max="15623" width="9.42578125" style="2" bestFit="1" customWidth="1"/>
    <col min="15624" max="15624" width="12.140625" style="2" customWidth="1"/>
    <col min="15625" max="15625" width="12.42578125" style="2" customWidth="1"/>
    <col min="15626" max="15626" width="11.28515625" style="2" customWidth="1"/>
    <col min="15627" max="15627" width="8.140625" style="2" bestFit="1" customWidth="1"/>
    <col min="15628" max="15628" width="15.7109375" style="2" bestFit="1" customWidth="1"/>
    <col min="15629" max="15629" width="15.42578125" style="2" bestFit="1" customWidth="1"/>
    <col min="15630" max="15630" width="4.7109375" style="2" customWidth="1"/>
    <col min="15631" max="15858" width="9.140625" style="2"/>
    <col min="15859" max="15859" width="17" style="2" customWidth="1"/>
    <col min="15860" max="15860" width="19.7109375" style="2" customWidth="1"/>
    <col min="15861" max="15864" width="12.42578125" style="2" customWidth="1"/>
    <col min="15865" max="15865" width="10.42578125" style="2" customWidth="1"/>
    <col min="15866" max="15866" width="12.140625" style="2" customWidth="1"/>
    <col min="15867" max="15867" width="12.42578125" style="2" customWidth="1"/>
    <col min="15868" max="15868" width="10" style="2" bestFit="1" customWidth="1"/>
    <col min="15869" max="15869" width="8.140625" style="2" bestFit="1" customWidth="1"/>
    <col min="15870" max="15870" width="15.7109375" style="2" bestFit="1" customWidth="1"/>
    <col min="15871" max="15871" width="15.42578125" style="2" bestFit="1" customWidth="1"/>
    <col min="15872" max="15872" width="4.140625" style="2" customWidth="1"/>
    <col min="15873" max="15873" width="17" style="2" customWidth="1"/>
    <col min="15874" max="15874" width="19.7109375" style="2" customWidth="1"/>
    <col min="15875" max="15875" width="3.42578125" style="2" customWidth="1"/>
    <col min="15876" max="15876" width="10.42578125" style="2" bestFit="1" customWidth="1"/>
    <col min="15877" max="15878" width="9.28515625" style="2" bestFit="1" customWidth="1"/>
    <col min="15879" max="15879" width="9.42578125" style="2" bestFit="1" customWidth="1"/>
    <col min="15880" max="15880" width="12.140625" style="2" customWidth="1"/>
    <col min="15881" max="15881" width="12.42578125" style="2" customWidth="1"/>
    <col min="15882" max="15882" width="11.28515625" style="2" customWidth="1"/>
    <col min="15883" max="15883" width="8.140625" style="2" bestFit="1" customWidth="1"/>
    <col min="15884" max="15884" width="15.7109375" style="2" bestFit="1" customWidth="1"/>
    <col min="15885" max="15885" width="15.42578125" style="2" bestFit="1" customWidth="1"/>
    <col min="15886" max="15886" width="4.7109375" style="2" customWidth="1"/>
    <col min="15887" max="16114" width="9.140625" style="2"/>
    <col min="16115" max="16115" width="17" style="2" customWidth="1"/>
    <col min="16116" max="16116" width="19.7109375" style="2" customWidth="1"/>
    <col min="16117" max="16120" width="12.42578125" style="2" customWidth="1"/>
    <col min="16121" max="16121" width="10.42578125" style="2" customWidth="1"/>
    <col min="16122" max="16122" width="12.140625" style="2" customWidth="1"/>
    <col min="16123" max="16123" width="12.42578125" style="2" customWidth="1"/>
    <col min="16124" max="16124" width="10" style="2" bestFit="1" customWidth="1"/>
    <col min="16125" max="16125" width="8.140625" style="2" bestFit="1" customWidth="1"/>
    <col min="16126" max="16126" width="15.7109375" style="2" bestFit="1" customWidth="1"/>
    <col min="16127" max="16127" width="15.42578125" style="2" bestFit="1" customWidth="1"/>
    <col min="16128" max="16128" width="4.140625" style="2" customWidth="1"/>
    <col min="16129" max="16129" width="17" style="2" customWidth="1"/>
    <col min="16130" max="16130" width="19.7109375" style="2" customWidth="1"/>
    <col min="16131" max="16131" width="3.42578125" style="2" customWidth="1"/>
    <col min="16132" max="16132" width="10.42578125" style="2" bestFit="1" customWidth="1"/>
    <col min="16133" max="16134" width="9.28515625" style="2" bestFit="1" customWidth="1"/>
    <col min="16135" max="16135" width="9.42578125" style="2" bestFit="1" customWidth="1"/>
    <col min="16136" max="16136" width="12.140625" style="2" customWidth="1"/>
    <col min="16137" max="16137" width="12.42578125" style="2" customWidth="1"/>
    <col min="16138" max="16138" width="11.28515625" style="2" customWidth="1"/>
    <col min="16139" max="16139" width="8.140625" style="2" bestFit="1" customWidth="1"/>
    <col min="16140" max="16140" width="15.7109375" style="2" bestFit="1" customWidth="1"/>
    <col min="16141" max="16141" width="15.42578125" style="2" bestFit="1" customWidth="1"/>
    <col min="16142" max="16142" width="4.7109375" style="2" customWidth="1"/>
    <col min="16143" max="16384" width="9.140625" style="2"/>
  </cols>
  <sheetData>
    <row r="1" spans="1:10" x14ac:dyDescent="0.2">
      <c r="A1" s="236" t="s">
        <v>105</v>
      </c>
      <c r="B1" s="1"/>
      <c r="C1" s="1"/>
      <c r="D1" s="1"/>
      <c r="E1" s="1"/>
    </row>
    <row r="2" spans="1:10" ht="15" thickBot="1" x14ac:dyDescent="0.25">
      <c r="A2" s="237" t="s">
        <v>15</v>
      </c>
    </row>
    <row r="3" spans="1:10" ht="15" customHeight="1" x14ac:dyDescent="0.2">
      <c r="A3" s="4" t="s">
        <v>0</v>
      </c>
      <c r="B3" s="45"/>
      <c r="C3" s="46"/>
      <c r="D3" s="46"/>
      <c r="E3" s="46"/>
      <c r="F3" s="47"/>
    </row>
    <row r="4" spans="1:10" x14ac:dyDescent="0.2">
      <c r="A4" s="114" t="s">
        <v>1</v>
      </c>
      <c r="B4" s="52"/>
      <c r="C4" s="51"/>
      <c r="D4" s="51"/>
      <c r="E4" s="51"/>
      <c r="F4" s="53"/>
    </row>
    <row r="5" spans="1:10" x14ac:dyDescent="0.2">
      <c r="A5" s="114" t="s">
        <v>16</v>
      </c>
      <c r="B5" s="52"/>
      <c r="C5" s="51"/>
      <c r="D5" s="51"/>
      <c r="E5" s="51"/>
      <c r="F5" s="53"/>
    </row>
    <row r="6" spans="1:10" ht="15" thickBot="1" x14ac:dyDescent="0.25">
      <c r="A6" s="5" t="s">
        <v>3</v>
      </c>
      <c r="B6" s="48"/>
      <c r="C6" s="49"/>
      <c r="D6" s="49"/>
      <c r="E6" s="49"/>
      <c r="F6" s="50"/>
    </row>
    <row r="7" spans="1:10" x14ac:dyDescent="0.2">
      <c r="A7" s="6"/>
      <c r="B7" s="7"/>
      <c r="C7" s="7"/>
      <c r="D7" s="7"/>
      <c r="E7" s="7"/>
      <c r="J7" s="7"/>
    </row>
    <row r="8" spans="1:10" s="7" customFormat="1" ht="13.5" thickBot="1" x14ac:dyDescent="0.25">
      <c r="A8" s="248" t="s">
        <v>38</v>
      </c>
    </row>
    <row r="9" spans="1:10" s="7" customFormat="1" ht="31.9" customHeight="1" x14ac:dyDescent="0.2">
      <c r="A9" s="216"/>
      <c r="B9" s="220"/>
      <c r="C9" s="304" t="s">
        <v>32</v>
      </c>
      <c r="D9" s="305"/>
      <c r="E9" s="306" t="s">
        <v>33</v>
      </c>
      <c r="F9" s="307"/>
      <c r="J9" s="8"/>
    </row>
    <row r="10" spans="1:10" s="7" customFormat="1" ht="39" thickBot="1" x14ac:dyDescent="0.25">
      <c r="A10" s="217" t="s">
        <v>14</v>
      </c>
      <c r="B10" s="221" t="s">
        <v>25</v>
      </c>
      <c r="C10" s="210" t="s">
        <v>26</v>
      </c>
      <c r="D10" s="211" t="s">
        <v>27</v>
      </c>
      <c r="E10" s="210" t="s">
        <v>28</v>
      </c>
      <c r="F10" s="212" t="s">
        <v>29</v>
      </c>
    </row>
    <row r="11" spans="1:10" s="7" customFormat="1" ht="12.75" hidden="1" x14ac:dyDescent="0.2">
      <c r="A11" s="218"/>
      <c r="B11" s="222"/>
      <c r="C11" s="134"/>
      <c r="D11" s="213"/>
      <c r="E11" s="134"/>
      <c r="F11" s="213"/>
    </row>
    <row r="12" spans="1:10" hidden="1" x14ac:dyDescent="0.2">
      <c r="A12" s="52"/>
      <c r="B12" s="223"/>
      <c r="C12" s="136"/>
      <c r="D12" s="214"/>
      <c r="E12" s="136"/>
      <c r="F12" s="214"/>
    </row>
    <row r="13" spans="1:10" s="9" customFormat="1" ht="13.9" hidden="1" customHeight="1" x14ac:dyDescent="0.2">
      <c r="A13" s="52"/>
      <c r="B13" s="223"/>
      <c r="C13" s="136"/>
      <c r="D13" s="214"/>
      <c r="E13" s="136"/>
      <c r="F13" s="214"/>
    </row>
    <row r="14" spans="1:10" s="9" customFormat="1" ht="13.9" hidden="1" customHeight="1" x14ac:dyDescent="0.2">
      <c r="A14" s="52"/>
      <c r="B14" s="223"/>
      <c r="C14" s="136"/>
      <c r="D14" s="214"/>
      <c r="E14" s="136"/>
      <c r="F14" s="214"/>
    </row>
    <row r="15" spans="1:10" s="9" customFormat="1" ht="13.9" hidden="1" customHeight="1" x14ac:dyDescent="0.2">
      <c r="A15" s="52"/>
      <c r="B15" s="223"/>
      <c r="C15" s="136"/>
      <c r="D15" s="214"/>
      <c r="E15" s="136"/>
      <c r="F15" s="214"/>
    </row>
    <row r="16" spans="1:10" s="9" customFormat="1" ht="13.9" hidden="1" customHeight="1" x14ac:dyDescent="0.2">
      <c r="A16" s="52"/>
      <c r="B16" s="223"/>
      <c r="C16" s="136"/>
      <c r="D16" s="214"/>
      <c r="E16" s="136"/>
      <c r="F16" s="214"/>
    </row>
    <row r="17" spans="1:7" s="9" customFormat="1" ht="13.9" hidden="1" customHeight="1" x14ac:dyDescent="0.2">
      <c r="A17" s="52"/>
      <c r="B17" s="224"/>
      <c r="C17" s="138"/>
      <c r="D17" s="140"/>
      <c r="E17" s="138"/>
      <c r="F17" s="140"/>
    </row>
    <row r="18" spans="1:7" s="9" customFormat="1" ht="13.9" hidden="1" customHeight="1" x14ac:dyDescent="0.2">
      <c r="A18" s="52"/>
      <c r="B18" s="224"/>
      <c r="C18" s="138"/>
      <c r="D18" s="140"/>
      <c r="E18" s="138"/>
      <c r="F18" s="140"/>
    </row>
    <row r="19" spans="1:7" s="9" customFormat="1" ht="13.9" hidden="1" customHeight="1" x14ac:dyDescent="0.2">
      <c r="A19" s="52"/>
      <c r="B19" s="224"/>
      <c r="C19" s="138"/>
      <c r="D19" s="140"/>
      <c r="E19" s="138"/>
      <c r="F19" s="140"/>
    </row>
    <row r="20" spans="1:7" s="9" customFormat="1" ht="13.9" hidden="1" customHeight="1" x14ac:dyDescent="0.2">
      <c r="A20" s="52"/>
      <c r="B20" s="224"/>
      <c r="C20" s="138"/>
      <c r="D20" s="140"/>
      <c r="E20" s="138"/>
      <c r="F20" s="140"/>
    </row>
    <row r="21" spans="1:7" s="9" customFormat="1" ht="13.9" hidden="1" customHeight="1" x14ac:dyDescent="0.2">
      <c r="A21" s="52"/>
      <c r="B21" s="224"/>
      <c r="C21" s="138"/>
      <c r="D21" s="140"/>
      <c r="E21" s="138"/>
      <c r="F21" s="140"/>
    </row>
    <row r="22" spans="1:7" s="9" customFormat="1" ht="13.9" hidden="1" customHeight="1" x14ac:dyDescent="0.2">
      <c r="A22" s="52"/>
      <c r="B22" s="224"/>
      <c r="C22" s="138"/>
      <c r="D22" s="140"/>
      <c r="E22" s="138"/>
      <c r="F22" s="140"/>
    </row>
    <row r="23" spans="1:7" s="9" customFormat="1" ht="13.9" hidden="1" customHeight="1" x14ac:dyDescent="0.2">
      <c r="A23" s="52"/>
      <c r="B23" s="224"/>
      <c r="C23" s="138"/>
      <c r="D23" s="140"/>
      <c r="E23" s="138"/>
      <c r="F23" s="140"/>
    </row>
    <row r="24" spans="1:7" s="9" customFormat="1" ht="13.9" hidden="1" customHeight="1" x14ac:dyDescent="0.2">
      <c r="A24" s="52"/>
      <c r="B24" s="224"/>
      <c r="C24" s="138"/>
      <c r="D24" s="140"/>
      <c r="E24" s="138"/>
      <c r="F24" s="140"/>
    </row>
    <row r="25" spans="1:7" s="9" customFormat="1" ht="13.9" hidden="1" customHeight="1" x14ac:dyDescent="0.2">
      <c r="A25" s="52"/>
      <c r="B25" s="224"/>
      <c r="C25" s="138"/>
      <c r="D25" s="140"/>
      <c r="E25" s="138"/>
      <c r="F25" s="140"/>
    </row>
    <row r="26" spans="1:7" s="9" customFormat="1" ht="13.9" hidden="1" customHeight="1" x14ac:dyDescent="0.2">
      <c r="A26" s="52"/>
      <c r="B26" s="224"/>
      <c r="C26" s="138"/>
      <c r="D26" s="140"/>
      <c r="E26" s="138"/>
      <c r="F26" s="140"/>
    </row>
    <row r="27" spans="1:7" s="9" customFormat="1" ht="13.9" hidden="1" customHeight="1" x14ac:dyDescent="0.2">
      <c r="A27" s="52"/>
      <c r="B27" s="224"/>
      <c r="C27" s="138"/>
      <c r="D27" s="140"/>
      <c r="E27" s="138"/>
      <c r="F27" s="140"/>
    </row>
    <row r="28" spans="1:7" s="9" customFormat="1" ht="13.9" hidden="1" customHeight="1" x14ac:dyDescent="0.2">
      <c r="A28" s="52"/>
      <c r="B28" s="224"/>
      <c r="C28" s="138"/>
      <c r="D28" s="140"/>
      <c r="E28" s="138"/>
      <c r="F28" s="140"/>
    </row>
    <row r="29" spans="1:7" s="9" customFormat="1" ht="13.9" hidden="1" customHeight="1" x14ac:dyDescent="0.2">
      <c r="A29" s="52"/>
      <c r="B29" s="224"/>
      <c r="C29" s="138"/>
      <c r="D29" s="140"/>
      <c r="E29" s="138"/>
      <c r="F29" s="140"/>
    </row>
    <row r="30" spans="1:7" s="9" customFormat="1" ht="13.9" hidden="1" customHeight="1" x14ac:dyDescent="0.2">
      <c r="A30" s="52"/>
      <c r="B30" s="224"/>
      <c r="C30" s="138"/>
      <c r="D30" s="140"/>
      <c r="E30" s="138"/>
      <c r="F30" s="140"/>
    </row>
    <row r="31" spans="1:7" s="9" customFormat="1" ht="13.9" hidden="1" customHeight="1" x14ac:dyDescent="0.2">
      <c r="A31" s="52"/>
      <c r="B31" s="224"/>
      <c r="C31" s="138"/>
      <c r="D31" s="140"/>
      <c r="E31" s="138"/>
      <c r="F31" s="140"/>
    </row>
    <row r="32" spans="1:7" ht="12.75" hidden="1" customHeight="1" x14ac:dyDescent="0.2">
      <c r="A32" s="52"/>
      <c r="B32" s="224"/>
      <c r="C32" s="138"/>
      <c r="D32" s="140"/>
      <c r="E32" s="138"/>
      <c r="F32" s="140"/>
      <c r="G32" s="17"/>
    </row>
    <row r="33" spans="1:19" ht="13.9" customHeight="1" x14ac:dyDescent="0.2">
      <c r="A33" s="52"/>
      <c r="B33" s="224"/>
      <c r="C33" s="138"/>
      <c r="D33" s="140"/>
      <c r="E33" s="138"/>
      <c r="F33" s="140"/>
    </row>
    <row r="34" spans="1:19" ht="13.9" customHeight="1" x14ac:dyDescent="0.2">
      <c r="A34" s="52"/>
      <c r="B34" s="224"/>
      <c r="C34" s="138"/>
      <c r="D34" s="140"/>
      <c r="E34" s="138"/>
      <c r="F34" s="140"/>
    </row>
    <row r="35" spans="1:19" ht="13.9" customHeight="1" x14ac:dyDescent="0.2">
      <c r="A35" s="52"/>
      <c r="B35" s="224"/>
      <c r="C35" s="138"/>
      <c r="D35" s="140"/>
      <c r="E35" s="138"/>
      <c r="F35" s="140"/>
    </row>
    <row r="36" spans="1:19" ht="13.9" customHeight="1" x14ac:dyDescent="0.2">
      <c r="A36" s="52"/>
      <c r="B36" s="224"/>
      <c r="C36" s="138" t="s">
        <v>13</v>
      </c>
      <c r="D36" s="140"/>
      <c r="E36" s="138"/>
      <c r="F36" s="140"/>
    </row>
    <row r="37" spans="1:19" ht="13.9" customHeight="1" x14ac:dyDescent="0.2">
      <c r="A37" s="52"/>
      <c r="B37" s="224"/>
      <c r="C37" s="138" t="s">
        <v>13</v>
      </c>
      <c r="D37" s="140"/>
      <c r="E37" s="138"/>
      <c r="F37" s="140"/>
      <c r="S37" s="301"/>
    </row>
    <row r="38" spans="1:19" ht="14.65" customHeight="1" thickBot="1" x14ac:dyDescent="0.25">
      <c r="A38" s="219"/>
      <c r="B38" s="225"/>
      <c r="C38" s="144"/>
      <c r="D38" s="146"/>
      <c r="E38" s="144"/>
      <c r="F38" s="146"/>
    </row>
    <row r="39" spans="1:19" ht="15" thickBot="1" x14ac:dyDescent="0.25">
      <c r="A39" s="98"/>
      <c r="B39" s="204" t="s">
        <v>51</v>
      </c>
      <c r="C39" s="205">
        <f>SUM(C11:C38)</f>
        <v>0</v>
      </c>
      <c r="D39" s="206">
        <f>SUM(D11:D38)</f>
        <v>0</v>
      </c>
      <c r="E39" s="205">
        <f>SUM(E11:E38)</f>
        <v>0</v>
      </c>
      <c r="F39" s="207">
        <f>SUM(F11:F38)</f>
        <v>0</v>
      </c>
    </row>
    <row r="40" spans="1:19" ht="15" thickBot="1" x14ac:dyDescent="0.25"/>
    <row r="41" spans="1:19" ht="15" thickBot="1" x14ac:dyDescent="0.25">
      <c r="A41" s="208" t="s">
        <v>23</v>
      </c>
      <c r="B41" s="209">
        <v>10.35</v>
      </c>
      <c r="C41" s="99"/>
      <c r="D41" s="100" t="s">
        <v>49</v>
      </c>
      <c r="E41" s="13">
        <v>10.35</v>
      </c>
      <c r="F41" s="3" t="s">
        <v>104</v>
      </c>
    </row>
    <row r="42" spans="1:19" ht="15" thickBot="1" x14ac:dyDescent="0.25">
      <c r="A42" s="18" t="s">
        <v>21</v>
      </c>
      <c r="B42" s="13">
        <f>IF(B41&gt;E42,IF(B41-E42&gt;E43,E43,B41-E42),0)</f>
        <v>1.8499999999999996</v>
      </c>
      <c r="C42" s="99"/>
      <c r="D42" s="100" t="s">
        <v>50</v>
      </c>
      <c r="E42" s="13">
        <v>8.5</v>
      </c>
      <c r="F42" s="3" t="s">
        <v>91</v>
      </c>
    </row>
    <row r="43" spans="1:19" ht="15" thickBot="1" x14ac:dyDescent="0.25">
      <c r="C43" s="71"/>
      <c r="D43" s="100" t="s">
        <v>41</v>
      </c>
      <c r="E43" s="13">
        <f>+E41-E42</f>
        <v>1.8499999999999996</v>
      </c>
    </row>
    <row r="44" spans="1:19" ht="15" thickBot="1" x14ac:dyDescent="0.25"/>
    <row r="45" spans="1:19" ht="15" thickBot="1" x14ac:dyDescent="0.25">
      <c r="B45" s="235" t="s">
        <v>52</v>
      </c>
      <c r="C45" s="31">
        <f>SUM(C39:F39)</f>
        <v>0</v>
      </c>
      <c r="E45" s="10" t="s">
        <v>24</v>
      </c>
      <c r="F45" s="11">
        <f>IF(C45=0,0,(+C39+D39)/C45)</f>
        <v>0</v>
      </c>
      <c r="G45" s="1"/>
      <c r="H45" s="12"/>
      <c r="I45" s="12"/>
      <c r="J45" s="7"/>
      <c r="K45" s="7"/>
      <c r="L45" s="7"/>
    </row>
    <row r="46" spans="1:19" ht="15" thickBo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9" s="22" customFormat="1" ht="13.5" thickBot="1" x14ac:dyDescent="0.25">
      <c r="A47" s="36"/>
      <c r="B47" s="41"/>
      <c r="C47" s="39"/>
      <c r="D47" s="21"/>
      <c r="E47" s="101"/>
      <c r="F47" s="308" t="s">
        <v>4</v>
      </c>
      <c r="G47" s="309"/>
      <c r="H47" s="310" t="s">
        <v>5</v>
      </c>
      <c r="I47" s="311"/>
      <c r="J47" s="254"/>
      <c r="K47" s="312" t="s">
        <v>47</v>
      </c>
      <c r="L47" s="313"/>
    </row>
    <row r="48" spans="1:19" s="22" customFormat="1" ht="26.25" thickBot="1" x14ac:dyDescent="0.25">
      <c r="A48" s="37"/>
      <c r="B48" s="54" t="s">
        <v>81</v>
      </c>
      <c r="C48" s="55" t="s">
        <v>6</v>
      </c>
      <c r="D48" s="56" t="s">
        <v>39</v>
      </c>
      <c r="E48" s="20" t="s">
        <v>40</v>
      </c>
      <c r="F48" s="19" t="s">
        <v>7</v>
      </c>
      <c r="G48" s="20" t="s">
        <v>8</v>
      </c>
      <c r="H48" s="32" t="s">
        <v>7</v>
      </c>
      <c r="I48" s="14" t="s">
        <v>8</v>
      </c>
      <c r="J48" s="110" t="s">
        <v>9</v>
      </c>
      <c r="K48" s="106" t="s">
        <v>36</v>
      </c>
      <c r="L48" s="14" t="s">
        <v>8</v>
      </c>
      <c r="M48" s="97" t="s">
        <v>44</v>
      </c>
    </row>
    <row r="49" spans="1:15" s="22" customFormat="1" ht="12.75" x14ac:dyDescent="0.2">
      <c r="A49" s="249" t="s">
        <v>30</v>
      </c>
      <c r="B49" s="251" t="s">
        <v>10</v>
      </c>
      <c r="C49" s="57">
        <f>C39</f>
        <v>0</v>
      </c>
      <c r="D49" s="196">
        <v>8</v>
      </c>
      <c r="E49" s="197">
        <v>8</v>
      </c>
      <c r="F49" s="59">
        <f>+E42</f>
        <v>8.5</v>
      </c>
      <c r="G49" s="60">
        <f>+B42</f>
        <v>1.8499999999999996</v>
      </c>
      <c r="H49" s="89">
        <v>0</v>
      </c>
      <c r="I49" s="61">
        <f>IF($B$41&gt;$E$41,$E$41,$B$41)</f>
        <v>10.35</v>
      </c>
      <c r="J49" s="111">
        <v>40</v>
      </c>
      <c r="K49" s="107">
        <f>C49*D49*F49*J49</f>
        <v>0</v>
      </c>
      <c r="L49" s="62">
        <f>C49*(D49*G49*J49)+C49*(E49*I49*J49)</f>
        <v>0</v>
      </c>
      <c r="M49" s="255">
        <f>+C49*(D49+E49)*J49</f>
        <v>0</v>
      </c>
      <c r="O49" s="70"/>
    </row>
    <row r="50" spans="1:15" s="22" customFormat="1" ht="13.5" thickBot="1" x14ac:dyDescent="0.25">
      <c r="A50" s="42"/>
      <c r="B50" s="252" t="s">
        <v>11</v>
      </c>
      <c r="C50" s="63">
        <f>D39</f>
        <v>0</v>
      </c>
      <c r="D50" s="64">
        <f>+D49</f>
        <v>8</v>
      </c>
      <c r="E50" s="102"/>
      <c r="F50" s="65">
        <f>+E42</f>
        <v>8.5</v>
      </c>
      <c r="G50" s="66">
        <f>I49-F50</f>
        <v>1.8499999999999996</v>
      </c>
      <c r="H50" s="90">
        <v>0</v>
      </c>
      <c r="I50" s="67">
        <v>0</v>
      </c>
      <c r="J50" s="112">
        <v>40</v>
      </c>
      <c r="K50" s="108">
        <f>C50*D50*F50*J50</f>
        <v>0</v>
      </c>
      <c r="L50" s="68">
        <f>C50*(D50*G50*J50)+C50*(E50*I50*J50)</f>
        <v>0</v>
      </c>
      <c r="M50" s="256">
        <f>+C50*(D50+E50)*J50</f>
        <v>0</v>
      </c>
    </row>
    <row r="51" spans="1:15" s="22" customFormat="1" ht="13.5" thickBot="1" x14ac:dyDescent="0.25">
      <c r="A51" s="38"/>
      <c r="B51" s="253"/>
      <c r="C51" s="40"/>
      <c r="D51" s="23"/>
      <c r="E51" s="103"/>
      <c r="F51" s="24"/>
      <c r="G51" s="25"/>
      <c r="H51" s="91"/>
      <c r="I51" s="33"/>
      <c r="J51" s="113"/>
      <c r="K51" s="109"/>
      <c r="L51" s="44"/>
      <c r="M51" s="257"/>
    </row>
    <row r="52" spans="1:15" s="22" customFormat="1" ht="12.75" x14ac:dyDescent="0.2">
      <c r="A52" s="250" t="s">
        <v>31</v>
      </c>
      <c r="B52" s="251" t="s">
        <v>10</v>
      </c>
      <c r="C52" s="69">
        <f>E39</f>
        <v>0</v>
      </c>
      <c r="D52" s="58">
        <f>+D49</f>
        <v>8</v>
      </c>
      <c r="E52" s="199">
        <f>+E49</f>
        <v>8</v>
      </c>
      <c r="F52" s="59">
        <f>+'Norm ouderbijdrage 2022'!C107</f>
        <v>0.34</v>
      </c>
      <c r="G52" s="60">
        <f>IF((E42+B42-F52)&lt;0,0,(E42+B42-F52))</f>
        <v>10.01</v>
      </c>
      <c r="H52" s="89">
        <v>0</v>
      </c>
      <c r="I52" s="61">
        <f>IF($B$41&gt;$E$41,$E$41,$B$41)</f>
        <v>10.35</v>
      </c>
      <c r="J52" s="111">
        <v>40</v>
      </c>
      <c r="K52" s="107">
        <f>C52*D52*F52*J52</f>
        <v>0</v>
      </c>
      <c r="L52" s="62">
        <f>C52*(D52*G52*J52)+C52*(E52*I52*J52)</f>
        <v>0</v>
      </c>
      <c r="M52" s="255">
        <f>+C52*(D52+E52)*J52</f>
        <v>0</v>
      </c>
    </row>
    <row r="53" spans="1:15" s="22" customFormat="1" ht="13.5" thickBot="1" x14ac:dyDescent="0.25">
      <c r="A53" s="43"/>
      <c r="B53" s="252" t="s">
        <v>11</v>
      </c>
      <c r="C53" s="63">
        <f>F39</f>
        <v>0</v>
      </c>
      <c r="D53" s="64">
        <f>+D49</f>
        <v>8</v>
      </c>
      <c r="E53" s="200"/>
      <c r="F53" s="65">
        <f>+'Norm ouderbijdrage 2022'!C106</f>
        <v>0.92</v>
      </c>
      <c r="G53" s="66">
        <f>IF((E42+B42-F53)&lt;0,0,(E42+B42-F53))</f>
        <v>9.43</v>
      </c>
      <c r="H53" s="90">
        <v>0</v>
      </c>
      <c r="I53" s="67">
        <v>0</v>
      </c>
      <c r="J53" s="112">
        <v>40</v>
      </c>
      <c r="K53" s="108">
        <f>C53*D53*F53*J53</f>
        <v>0</v>
      </c>
      <c r="L53" s="68">
        <f>C53*(D53*G53*J53)+C53*(E53*I53*J53)</f>
        <v>0</v>
      </c>
      <c r="M53" s="256">
        <f>+C53*(D53+E53)*J53</f>
        <v>0</v>
      </c>
    </row>
    <row r="54" spans="1:15" s="22" customFormat="1" ht="13.5" thickBot="1" x14ac:dyDescent="0.25">
      <c r="A54" s="80"/>
      <c r="B54" s="80"/>
      <c r="C54" s="80"/>
      <c r="D54" s="80"/>
      <c r="E54" s="80"/>
      <c r="F54" s="201"/>
      <c r="G54" s="202"/>
      <c r="H54" s="94"/>
      <c r="I54" s="94"/>
      <c r="J54" s="95" t="s">
        <v>48</v>
      </c>
      <c r="K54" s="92">
        <f>SUM(K49:K53)</f>
        <v>0</v>
      </c>
      <c r="L54" s="76">
        <f>SUM(L49:L53)</f>
        <v>0</v>
      </c>
      <c r="M54" s="258">
        <f>SUM(M49:M53)</f>
        <v>0</v>
      </c>
    </row>
    <row r="55" spans="1:15" s="22" customFormat="1" ht="15.75" hidden="1" thickBot="1" x14ac:dyDescent="0.3">
      <c r="A55" s="80"/>
      <c r="B55" s="80"/>
      <c r="C55" s="80"/>
      <c r="D55" s="80"/>
      <c r="E55" s="80"/>
      <c r="F55" s="104"/>
      <c r="G55" s="80"/>
      <c r="H55" s="80"/>
      <c r="I55" s="80"/>
      <c r="J55" s="105"/>
      <c r="K55" s="302">
        <f>SUM(K54:L54)</f>
        <v>0</v>
      </c>
      <c r="L55" s="303"/>
      <c r="M55" s="82"/>
    </row>
    <row r="56" spans="1:15" s="22" customFormat="1" ht="15.75" thickBot="1" x14ac:dyDescent="0.3">
      <c r="A56" s="80"/>
      <c r="B56" s="80"/>
      <c r="C56" s="80"/>
      <c r="D56" s="80"/>
      <c r="E56" s="80"/>
      <c r="F56" s="93"/>
      <c r="G56" s="94"/>
      <c r="H56" s="94"/>
      <c r="I56" s="94"/>
      <c r="J56" s="95" t="s">
        <v>87</v>
      </c>
      <c r="K56" s="92">
        <f>+K54+L54</f>
        <v>0</v>
      </c>
      <c r="L56" s="83"/>
      <c r="M56" s="82"/>
    </row>
    <row r="57" spans="1:15" s="22" customFormat="1" ht="15.75" thickBot="1" x14ac:dyDescent="0.3">
      <c r="A57" s="80"/>
      <c r="B57" s="80"/>
      <c r="C57" s="80"/>
      <c r="D57" s="80"/>
      <c r="E57" s="80"/>
      <c r="F57" s="80"/>
      <c r="G57" s="80"/>
      <c r="H57" s="80"/>
      <c r="I57" s="80"/>
      <c r="J57" s="81"/>
      <c r="K57" s="96"/>
      <c r="L57" s="83"/>
      <c r="M57" s="82"/>
    </row>
    <row r="58" spans="1:15" s="22" customFormat="1" ht="13.5" hidden="1" thickBot="1" x14ac:dyDescent="0.25">
      <c r="L58" s="74" t="s">
        <v>45</v>
      </c>
      <c r="M58" s="74" t="s">
        <v>46</v>
      </c>
    </row>
    <row r="59" spans="1:15" s="22" customFormat="1" ht="13.5" hidden="1" thickBot="1" x14ac:dyDescent="0.25">
      <c r="C59" s="26"/>
      <c r="H59" s="77"/>
      <c r="I59" s="78"/>
      <c r="J59" s="78"/>
      <c r="K59" s="73" t="s">
        <v>42</v>
      </c>
      <c r="L59" s="74">
        <f>+L49+L52</f>
        <v>0</v>
      </c>
      <c r="M59" s="79">
        <f>+M49+M52</f>
        <v>0</v>
      </c>
    </row>
    <row r="60" spans="1:15" s="22" customFormat="1" ht="13.5" hidden="1" thickBot="1" x14ac:dyDescent="0.25">
      <c r="A60" s="28" t="s">
        <v>35</v>
      </c>
      <c r="B60" s="30">
        <f>CEILING(L54,1000)</f>
        <v>0</v>
      </c>
      <c r="C60" s="26"/>
      <c r="H60" s="85"/>
      <c r="I60" s="86"/>
      <c r="J60" s="86"/>
      <c r="K60" s="87" t="s">
        <v>43</v>
      </c>
      <c r="L60" s="75">
        <f>+L50+L53</f>
        <v>0</v>
      </c>
      <c r="M60" s="79">
        <f>+M50+M53</f>
        <v>0</v>
      </c>
    </row>
    <row r="61" spans="1:15" s="22" customFormat="1" ht="13.5" hidden="1" thickBot="1" x14ac:dyDescent="0.25">
      <c r="A61" s="28" t="s">
        <v>37</v>
      </c>
      <c r="B61" s="29">
        <f>B60*100%</f>
        <v>0</v>
      </c>
      <c r="C61" s="26"/>
      <c r="H61" s="77"/>
      <c r="I61" s="78"/>
      <c r="J61" s="78"/>
      <c r="K61" s="88" t="s">
        <v>12</v>
      </c>
      <c r="L61" s="84">
        <f>SUM(L59:L60)</f>
        <v>0</v>
      </c>
      <c r="M61" s="72">
        <f>SUM(M59:M60)</f>
        <v>0</v>
      </c>
    </row>
    <row r="62" spans="1:15" s="22" customFormat="1" ht="12.75" hidden="1" x14ac:dyDescent="0.2">
      <c r="B62" s="27"/>
      <c r="C62" s="27"/>
    </row>
    <row r="63" spans="1:15" s="22" customFormat="1" ht="13.5" thickBot="1" x14ac:dyDescent="0.25">
      <c r="A63" s="278" t="s">
        <v>90</v>
      </c>
      <c r="B63" s="15"/>
      <c r="C63" s="15"/>
      <c r="D63" s="1"/>
      <c r="E63" s="1"/>
      <c r="F63" s="1"/>
      <c r="G63" s="1"/>
      <c r="H63" s="291"/>
      <c r="I63" s="292"/>
      <c r="J63" s="292"/>
      <c r="K63" s="290" t="s">
        <v>98</v>
      </c>
      <c r="L63" s="293">
        <f>+L54</f>
        <v>0</v>
      </c>
    </row>
    <row r="64" spans="1:15" s="22" customFormat="1" ht="13.5" thickBot="1" x14ac:dyDescent="0.25">
      <c r="A64" s="279"/>
      <c r="B64" s="280"/>
      <c r="C64" s="280"/>
      <c r="D64" s="280"/>
      <c r="E64" s="280"/>
      <c r="F64" s="281"/>
      <c r="H64" s="298"/>
      <c r="I64" s="298"/>
      <c r="J64" s="298"/>
      <c r="K64" s="299" t="s">
        <v>94</v>
      </c>
      <c r="L64" s="278"/>
    </row>
    <row r="65" spans="1:13" s="22" customFormat="1" ht="13.5" thickBot="1" x14ac:dyDescent="0.25">
      <c r="A65" s="282"/>
      <c r="B65" s="283"/>
      <c r="C65" s="283"/>
      <c r="D65" s="283"/>
      <c r="E65" s="283"/>
      <c r="F65" s="284"/>
      <c r="H65" s="291"/>
      <c r="I65" s="292"/>
      <c r="J65" s="292"/>
      <c r="K65" s="294" t="s">
        <v>92</v>
      </c>
      <c r="L65" s="295">
        <f>+C49+C52</f>
        <v>0</v>
      </c>
    </row>
    <row r="66" spans="1:13" ht="15" thickBot="1" x14ac:dyDescent="0.25">
      <c r="A66" s="282"/>
      <c r="B66" s="283"/>
      <c r="C66" s="283"/>
      <c r="D66" s="283"/>
      <c r="E66" s="283"/>
      <c r="F66" s="284"/>
      <c r="H66" s="291"/>
      <c r="I66" s="292"/>
      <c r="J66" s="292"/>
      <c r="K66" s="294" t="s">
        <v>93</v>
      </c>
      <c r="L66" s="296">
        <v>10</v>
      </c>
    </row>
    <row r="67" spans="1:13" ht="15" thickBot="1" x14ac:dyDescent="0.25">
      <c r="A67" s="282"/>
      <c r="B67" s="283"/>
      <c r="C67" s="283"/>
      <c r="D67" s="283"/>
      <c r="E67" s="283"/>
      <c r="F67" s="284"/>
      <c r="G67" s="16"/>
      <c r="H67" s="291"/>
      <c r="I67" s="292"/>
      <c r="J67" s="292"/>
      <c r="K67" s="294" t="s">
        <v>96</v>
      </c>
      <c r="L67" s="297">
        <f>+L65*L66</f>
        <v>0</v>
      </c>
    </row>
    <row r="68" spans="1:13" ht="15" thickBot="1" x14ac:dyDescent="0.25">
      <c r="A68" s="282"/>
      <c r="B68" s="283"/>
      <c r="C68" s="283"/>
      <c r="D68" s="283"/>
      <c r="E68" s="283"/>
      <c r="F68" s="284"/>
      <c r="G68" s="16"/>
      <c r="H68" s="291"/>
      <c r="I68" s="292"/>
      <c r="J68" s="292"/>
      <c r="K68" s="294" t="s">
        <v>95</v>
      </c>
      <c r="L68" s="300">
        <v>48</v>
      </c>
      <c r="M68" s="2" t="s">
        <v>102</v>
      </c>
    </row>
    <row r="69" spans="1:13" ht="15" thickBot="1" x14ac:dyDescent="0.25">
      <c r="A69" s="282"/>
      <c r="B69" s="283"/>
      <c r="C69" s="283"/>
      <c r="D69" s="283"/>
      <c r="E69" s="283"/>
      <c r="F69" s="284"/>
      <c r="H69" s="288"/>
      <c r="I69" s="289"/>
      <c r="J69" s="289"/>
      <c r="K69" s="290" t="s">
        <v>99</v>
      </c>
      <c r="L69" s="30">
        <f>+L67*L68</f>
        <v>0</v>
      </c>
    </row>
    <row r="70" spans="1:13" ht="15" thickBot="1" x14ac:dyDescent="0.25">
      <c r="A70" s="282"/>
      <c r="B70" s="283"/>
      <c r="C70" s="283"/>
      <c r="D70" s="283"/>
      <c r="E70" s="283"/>
      <c r="F70" s="284"/>
    </row>
    <row r="71" spans="1:13" ht="15" thickBot="1" x14ac:dyDescent="0.25">
      <c r="A71" s="282"/>
      <c r="B71" s="283"/>
      <c r="C71" s="283"/>
      <c r="D71" s="283"/>
      <c r="E71" s="283"/>
      <c r="F71" s="284"/>
      <c r="H71" s="288"/>
      <c r="I71" s="289"/>
      <c r="J71" s="289"/>
      <c r="K71" s="290" t="s">
        <v>97</v>
      </c>
      <c r="L71" s="30">
        <f>+L69+L63</f>
        <v>0</v>
      </c>
    </row>
    <row r="72" spans="1:13" x14ac:dyDescent="0.2">
      <c r="A72" s="282"/>
      <c r="B72" s="283"/>
      <c r="C72" s="283"/>
      <c r="D72" s="283"/>
      <c r="E72" s="283"/>
      <c r="F72" s="284"/>
    </row>
    <row r="73" spans="1:13" x14ac:dyDescent="0.2">
      <c r="A73" s="285"/>
      <c r="B73" s="286"/>
      <c r="C73" s="286"/>
      <c r="D73" s="286"/>
      <c r="E73" s="286"/>
      <c r="F73" s="287"/>
    </row>
  </sheetData>
  <mergeCells count="6">
    <mergeCell ref="K55:L55"/>
    <mergeCell ref="C9:D9"/>
    <mergeCell ref="E9:F9"/>
    <mergeCell ref="F47:G47"/>
    <mergeCell ref="H47:I47"/>
    <mergeCell ref="K47:L47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zoomScale="80" zoomScaleNormal="80" workbookViewId="0">
      <selection activeCell="J4" sqref="J4"/>
    </sheetView>
  </sheetViews>
  <sheetFormatPr defaultColWidth="9.140625" defaultRowHeight="14.25" x14ac:dyDescent="0.2"/>
  <cols>
    <col min="1" max="1" width="34.28515625" style="116" customWidth="1"/>
    <col min="2" max="2" width="18.42578125" style="116" customWidth="1"/>
    <col min="3" max="3" width="23.42578125" style="116" customWidth="1"/>
    <col min="4" max="4" width="20.42578125" style="116" customWidth="1"/>
    <col min="5" max="5" width="18.42578125" style="116" customWidth="1"/>
    <col min="6" max="6" width="24" style="116" customWidth="1"/>
    <col min="7" max="7" width="21.28515625" style="116" customWidth="1"/>
    <col min="8" max="8" width="17.140625" style="116" customWidth="1"/>
    <col min="9" max="9" width="19.7109375" style="116" customWidth="1"/>
    <col min="10" max="10" width="21.28515625" style="116" customWidth="1"/>
    <col min="11" max="11" width="19.7109375" style="116" customWidth="1"/>
    <col min="12" max="12" width="19.28515625" style="116" customWidth="1"/>
    <col min="13" max="13" width="16.28515625" style="116" customWidth="1"/>
    <col min="14" max="14" width="4.7109375" style="116" customWidth="1"/>
    <col min="15" max="242" width="9.140625" style="116"/>
    <col min="243" max="243" width="17" style="116" customWidth="1"/>
    <col min="244" max="244" width="19.7109375" style="116" customWidth="1"/>
    <col min="245" max="248" width="12.42578125" style="116" customWidth="1"/>
    <col min="249" max="249" width="10.42578125" style="116" customWidth="1"/>
    <col min="250" max="250" width="12.140625" style="116" customWidth="1"/>
    <col min="251" max="251" width="12.42578125" style="116" customWidth="1"/>
    <col min="252" max="252" width="10" style="116" bestFit="1" customWidth="1"/>
    <col min="253" max="253" width="8.140625" style="116" bestFit="1" customWidth="1"/>
    <col min="254" max="254" width="15.7109375" style="116" bestFit="1" customWidth="1"/>
    <col min="255" max="255" width="15.42578125" style="116" bestFit="1" customWidth="1"/>
    <col min="256" max="256" width="4.140625" style="116" customWidth="1"/>
    <col min="257" max="257" width="17" style="116" customWidth="1"/>
    <col min="258" max="258" width="19.7109375" style="116" customWidth="1"/>
    <col min="259" max="259" width="3.42578125" style="116" customWidth="1"/>
    <col min="260" max="260" width="10.42578125" style="116" bestFit="1" customWidth="1"/>
    <col min="261" max="262" width="9.28515625" style="116" bestFit="1" customWidth="1"/>
    <col min="263" max="263" width="9.42578125" style="116" bestFit="1" customWidth="1"/>
    <col min="264" max="264" width="12.140625" style="116" customWidth="1"/>
    <col min="265" max="265" width="12.42578125" style="116" customWidth="1"/>
    <col min="266" max="266" width="11.28515625" style="116" customWidth="1"/>
    <col min="267" max="267" width="8.140625" style="116" bestFit="1" customWidth="1"/>
    <col min="268" max="268" width="15.7109375" style="116" bestFit="1" customWidth="1"/>
    <col min="269" max="269" width="15.42578125" style="116" bestFit="1" customWidth="1"/>
    <col min="270" max="270" width="4.7109375" style="116" customWidth="1"/>
    <col min="271" max="498" width="9.140625" style="116"/>
    <col min="499" max="499" width="17" style="116" customWidth="1"/>
    <col min="500" max="500" width="19.7109375" style="116" customWidth="1"/>
    <col min="501" max="504" width="12.42578125" style="116" customWidth="1"/>
    <col min="505" max="505" width="10.42578125" style="116" customWidth="1"/>
    <col min="506" max="506" width="12.140625" style="116" customWidth="1"/>
    <col min="507" max="507" width="12.42578125" style="116" customWidth="1"/>
    <col min="508" max="508" width="10" style="116" bestFit="1" customWidth="1"/>
    <col min="509" max="509" width="8.140625" style="116" bestFit="1" customWidth="1"/>
    <col min="510" max="510" width="15.7109375" style="116" bestFit="1" customWidth="1"/>
    <col min="511" max="511" width="15.42578125" style="116" bestFit="1" customWidth="1"/>
    <col min="512" max="512" width="4.140625" style="116" customWidth="1"/>
    <col min="513" max="513" width="17" style="116" customWidth="1"/>
    <col min="514" max="514" width="19.7109375" style="116" customWidth="1"/>
    <col min="515" max="515" width="3.42578125" style="116" customWidth="1"/>
    <col min="516" max="516" width="10.42578125" style="116" bestFit="1" customWidth="1"/>
    <col min="517" max="518" width="9.28515625" style="116" bestFit="1" customWidth="1"/>
    <col min="519" max="519" width="9.42578125" style="116" bestFit="1" customWidth="1"/>
    <col min="520" max="520" width="12.140625" style="116" customWidth="1"/>
    <col min="521" max="521" width="12.42578125" style="116" customWidth="1"/>
    <col min="522" max="522" width="11.28515625" style="116" customWidth="1"/>
    <col min="523" max="523" width="8.140625" style="116" bestFit="1" customWidth="1"/>
    <col min="524" max="524" width="15.7109375" style="116" bestFit="1" customWidth="1"/>
    <col min="525" max="525" width="15.42578125" style="116" bestFit="1" customWidth="1"/>
    <col min="526" max="526" width="4.7109375" style="116" customWidth="1"/>
    <col min="527" max="754" width="9.140625" style="116"/>
    <col min="755" max="755" width="17" style="116" customWidth="1"/>
    <col min="756" max="756" width="19.7109375" style="116" customWidth="1"/>
    <col min="757" max="760" width="12.42578125" style="116" customWidth="1"/>
    <col min="761" max="761" width="10.42578125" style="116" customWidth="1"/>
    <col min="762" max="762" width="12.140625" style="116" customWidth="1"/>
    <col min="763" max="763" width="12.42578125" style="116" customWidth="1"/>
    <col min="764" max="764" width="10" style="116" bestFit="1" customWidth="1"/>
    <col min="765" max="765" width="8.140625" style="116" bestFit="1" customWidth="1"/>
    <col min="766" max="766" width="15.7109375" style="116" bestFit="1" customWidth="1"/>
    <col min="767" max="767" width="15.42578125" style="116" bestFit="1" customWidth="1"/>
    <col min="768" max="768" width="4.140625" style="116" customWidth="1"/>
    <col min="769" max="769" width="17" style="116" customWidth="1"/>
    <col min="770" max="770" width="19.7109375" style="116" customWidth="1"/>
    <col min="771" max="771" width="3.42578125" style="116" customWidth="1"/>
    <col min="772" max="772" width="10.42578125" style="116" bestFit="1" customWidth="1"/>
    <col min="773" max="774" width="9.28515625" style="116" bestFit="1" customWidth="1"/>
    <col min="775" max="775" width="9.42578125" style="116" bestFit="1" customWidth="1"/>
    <col min="776" max="776" width="12.140625" style="116" customWidth="1"/>
    <col min="777" max="777" width="12.42578125" style="116" customWidth="1"/>
    <col min="778" max="778" width="11.28515625" style="116" customWidth="1"/>
    <col min="779" max="779" width="8.140625" style="116" bestFit="1" customWidth="1"/>
    <col min="780" max="780" width="15.7109375" style="116" bestFit="1" customWidth="1"/>
    <col min="781" max="781" width="15.42578125" style="116" bestFit="1" customWidth="1"/>
    <col min="782" max="782" width="4.7109375" style="116" customWidth="1"/>
    <col min="783" max="1010" width="9.140625" style="116"/>
    <col min="1011" max="1011" width="17" style="116" customWidth="1"/>
    <col min="1012" max="1012" width="19.7109375" style="116" customWidth="1"/>
    <col min="1013" max="1016" width="12.42578125" style="116" customWidth="1"/>
    <col min="1017" max="1017" width="10.42578125" style="116" customWidth="1"/>
    <col min="1018" max="1018" width="12.140625" style="116" customWidth="1"/>
    <col min="1019" max="1019" width="12.42578125" style="116" customWidth="1"/>
    <col min="1020" max="1020" width="10" style="116" bestFit="1" customWidth="1"/>
    <col min="1021" max="1021" width="8.140625" style="116" bestFit="1" customWidth="1"/>
    <col min="1022" max="1022" width="15.7109375" style="116" bestFit="1" customWidth="1"/>
    <col min="1023" max="1023" width="15.42578125" style="116" bestFit="1" customWidth="1"/>
    <col min="1024" max="1024" width="4.140625" style="116" customWidth="1"/>
    <col min="1025" max="1025" width="17" style="116" customWidth="1"/>
    <col min="1026" max="1026" width="19.7109375" style="116" customWidth="1"/>
    <col min="1027" max="1027" width="3.42578125" style="116" customWidth="1"/>
    <col min="1028" max="1028" width="10.42578125" style="116" bestFit="1" customWidth="1"/>
    <col min="1029" max="1030" width="9.28515625" style="116" bestFit="1" customWidth="1"/>
    <col min="1031" max="1031" width="9.42578125" style="116" bestFit="1" customWidth="1"/>
    <col min="1032" max="1032" width="12.140625" style="116" customWidth="1"/>
    <col min="1033" max="1033" width="12.42578125" style="116" customWidth="1"/>
    <col min="1034" max="1034" width="11.28515625" style="116" customWidth="1"/>
    <col min="1035" max="1035" width="8.140625" style="116" bestFit="1" customWidth="1"/>
    <col min="1036" max="1036" width="15.7109375" style="116" bestFit="1" customWidth="1"/>
    <col min="1037" max="1037" width="15.42578125" style="116" bestFit="1" customWidth="1"/>
    <col min="1038" max="1038" width="4.7109375" style="116" customWidth="1"/>
    <col min="1039" max="1266" width="9.140625" style="116"/>
    <col min="1267" max="1267" width="17" style="116" customWidth="1"/>
    <col min="1268" max="1268" width="19.7109375" style="116" customWidth="1"/>
    <col min="1269" max="1272" width="12.42578125" style="116" customWidth="1"/>
    <col min="1273" max="1273" width="10.42578125" style="116" customWidth="1"/>
    <col min="1274" max="1274" width="12.140625" style="116" customWidth="1"/>
    <col min="1275" max="1275" width="12.42578125" style="116" customWidth="1"/>
    <col min="1276" max="1276" width="10" style="116" bestFit="1" customWidth="1"/>
    <col min="1277" max="1277" width="8.140625" style="116" bestFit="1" customWidth="1"/>
    <col min="1278" max="1278" width="15.7109375" style="116" bestFit="1" customWidth="1"/>
    <col min="1279" max="1279" width="15.42578125" style="116" bestFit="1" customWidth="1"/>
    <col min="1280" max="1280" width="4.140625" style="116" customWidth="1"/>
    <col min="1281" max="1281" width="17" style="116" customWidth="1"/>
    <col min="1282" max="1282" width="19.7109375" style="116" customWidth="1"/>
    <col min="1283" max="1283" width="3.42578125" style="116" customWidth="1"/>
    <col min="1284" max="1284" width="10.42578125" style="116" bestFit="1" customWidth="1"/>
    <col min="1285" max="1286" width="9.28515625" style="116" bestFit="1" customWidth="1"/>
    <col min="1287" max="1287" width="9.42578125" style="116" bestFit="1" customWidth="1"/>
    <col min="1288" max="1288" width="12.140625" style="116" customWidth="1"/>
    <col min="1289" max="1289" width="12.42578125" style="116" customWidth="1"/>
    <col min="1290" max="1290" width="11.28515625" style="116" customWidth="1"/>
    <col min="1291" max="1291" width="8.140625" style="116" bestFit="1" customWidth="1"/>
    <col min="1292" max="1292" width="15.7109375" style="116" bestFit="1" customWidth="1"/>
    <col min="1293" max="1293" width="15.42578125" style="116" bestFit="1" customWidth="1"/>
    <col min="1294" max="1294" width="4.7109375" style="116" customWidth="1"/>
    <col min="1295" max="1522" width="9.140625" style="116"/>
    <col min="1523" max="1523" width="17" style="116" customWidth="1"/>
    <col min="1524" max="1524" width="19.7109375" style="116" customWidth="1"/>
    <col min="1525" max="1528" width="12.42578125" style="116" customWidth="1"/>
    <col min="1529" max="1529" width="10.42578125" style="116" customWidth="1"/>
    <col min="1530" max="1530" width="12.140625" style="116" customWidth="1"/>
    <col min="1531" max="1531" width="12.42578125" style="116" customWidth="1"/>
    <col min="1532" max="1532" width="10" style="116" bestFit="1" customWidth="1"/>
    <col min="1533" max="1533" width="8.140625" style="116" bestFit="1" customWidth="1"/>
    <col min="1534" max="1534" width="15.7109375" style="116" bestFit="1" customWidth="1"/>
    <col min="1535" max="1535" width="15.42578125" style="116" bestFit="1" customWidth="1"/>
    <col min="1536" max="1536" width="4.140625" style="116" customWidth="1"/>
    <col min="1537" max="1537" width="17" style="116" customWidth="1"/>
    <col min="1538" max="1538" width="19.7109375" style="116" customWidth="1"/>
    <col min="1539" max="1539" width="3.42578125" style="116" customWidth="1"/>
    <col min="1540" max="1540" width="10.42578125" style="116" bestFit="1" customWidth="1"/>
    <col min="1541" max="1542" width="9.28515625" style="116" bestFit="1" customWidth="1"/>
    <col min="1543" max="1543" width="9.42578125" style="116" bestFit="1" customWidth="1"/>
    <col min="1544" max="1544" width="12.140625" style="116" customWidth="1"/>
    <col min="1545" max="1545" width="12.42578125" style="116" customWidth="1"/>
    <col min="1546" max="1546" width="11.28515625" style="116" customWidth="1"/>
    <col min="1547" max="1547" width="8.140625" style="116" bestFit="1" customWidth="1"/>
    <col min="1548" max="1548" width="15.7109375" style="116" bestFit="1" customWidth="1"/>
    <col min="1549" max="1549" width="15.42578125" style="116" bestFit="1" customWidth="1"/>
    <col min="1550" max="1550" width="4.7109375" style="116" customWidth="1"/>
    <col min="1551" max="1778" width="9.140625" style="116"/>
    <col min="1779" max="1779" width="17" style="116" customWidth="1"/>
    <col min="1780" max="1780" width="19.7109375" style="116" customWidth="1"/>
    <col min="1781" max="1784" width="12.42578125" style="116" customWidth="1"/>
    <col min="1785" max="1785" width="10.42578125" style="116" customWidth="1"/>
    <col min="1786" max="1786" width="12.140625" style="116" customWidth="1"/>
    <col min="1787" max="1787" width="12.42578125" style="116" customWidth="1"/>
    <col min="1788" max="1788" width="10" style="116" bestFit="1" customWidth="1"/>
    <col min="1789" max="1789" width="8.140625" style="116" bestFit="1" customWidth="1"/>
    <col min="1790" max="1790" width="15.7109375" style="116" bestFit="1" customWidth="1"/>
    <col min="1791" max="1791" width="15.42578125" style="116" bestFit="1" customWidth="1"/>
    <col min="1792" max="1792" width="4.140625" style="116" customWidth="1"/>
    <col min="1793" max="1793" width="17" style="116" customWidth="1"/>
    <col min="1794" max="1794" width="19.7109375" style="116" customWidth="1"/>
    <col min="1795" max="1795" width="3.42578125" style="116" customWidth="1"/>
    <col min="1796" max="1796" width="10.42578125" style="116" bestFit="1" customWidth="1"/>
    <col min="1797" max="1798" width="9.28515625" style="116" bestFit="1" customWidth="1"/>
    <col min="1799" max="1799" width="9.42578125" style="116" bestFit="1" customWidth="1"/>
    <col min="1800" max="1800" width="12.140625" style="116" customWidth="1"/>
    <col min="1801" max="1801" width="12.42578125" style="116" customWidth="1"/>
    <col min="1802" max="1802" width="11.28515625" style="116" customWidth="1"/>
    <col min="1803" max="1803" width="8.140625" style="116" bestFit="1" customWidth="1"/>
    <col min="1804" max="1804" width="15.7109375" style="116" bestFit="1" customWidth="1"/>
    <col min="1805" max="1805" width="15.42578125" style="116" bestFit="1" customWidth="1"/>
    <col min="1806" max="1806" width="4.7109375" style="116" customWidth="1"/>
    <col min="1807" max="2034" width="9.140625" style="116"/>
    <col min="2035" max="2035" width="17" style="116" customWidth="1"/>
    <col min="2036" max="2036" width="19.7109375" style="116" customWidth="1"/>
    <col min="2037" max="2040" width="12.42578125" style="116" customWidth="1"/>
    <col min="2041" max="2041" width="10.42578125" style="116" customWidth="1"/>
    <col min="2042" max="2042" width="12.140625" style="116" customWidth="1"/>
    <col min="2043" max="2043" width="12.42578125" style="116" customWidth="1"/>
    <col min="2044" max="2044" width="10" style="116" bestFit="1" customWidth="1"/>
    <col min="2045" max="2045" width="8.140625" style="116" bestFit="1" customWidth="1"/>
    <col min="2046" max="2046" width="15.7109375" style="116" bestFit="1" customWidth="1"/>
    <col min="2047" max="2047" width="15.42578125" style="116" bestFit="1" customWidth="1"/>
    <col min="2048" max="2048" width="4.140625" style="116" customWidth="1"/>
    <col min="2049" max="2049" width="17" style="116" customWidth="1"/>
    <col min="2050" max="2050" width="19.7109375" style="116" customWidth="1"/>
    <col min="2051" max="2051" width="3.42578125" style="116" customWidth="1"/>
    <col min="2052" max="2052" width="10.42578125" style="116" bestFit="1" customWidth="1"/>
    <col min="2053" max="2054" width="9.28515625" style="116" bestFit="1" customWidth="1"/>
    <col min="2055" max="2055" width="9.42578125" style="116" bestFit="1" customWidth="1"/>
    <col min="2056" max="2056" width="12.140625" style="116" customWidth="1"/>
    <col min="2057" max="2057" width="12.42578125" style="116" customWidth="1"/>
    <col min="2058" max="2058" width="11.28515625" style="116" customWidth="1"/>
    <col min="2059" max="2059" width="8.140625" style="116" bestFit="1" customWidth="1"/>
    <col min="2060" max="2060" width="15.7109375" style="116" bestFit="1" customWidth="1"/>
    <col min="2061" max="2061" width="15.42578125" style="116" bestFit="1" customWidth="1"/>
    <col min="2062" max="2062" width="4.7109375" style="116" customWidth="1"/>
    <col min="2063" max="2290" width="9.140625" style="116"/>
    <col min="2291" max="2291" width="17" style="116" customWidth="1"/>
    <col min="2292" max="2292" width="19.7109375" style="116" customWidth="1"/>
    <col min="2293" max="2296" width="12.42578125" style="116" customWidth="1"/>
    <col min="2297" max="2297" width="10.42578125" style="116" customWidth="1"/>
    <col min="2298" max="2298" width="12.140625" style="116" customWidth="1"/>
    <col min="2299" max="2299" width="12.42578125" style="116" customWidth="1"/>
    <col min="2300" max="2300" width="10" style="116" bestFit="1" customWidth="1"/>
    <col min="2301" max="2301" width="8.140625" style="116" bestFit="1" customWidth="1"/>
    <col min="2302" max="2302" width="15.7109375" style="116" bestFit="1" customWidth="1"/>
    <col min="2303" max="2303" width="15.42578125" style="116" bestFit="1" customWidth="1"/>
    <col min="2304" max="2304" width="4.140625" style="116" customWidth="1"/>
    <col min="2305" max="2305" width="17" style="116" customWidth="1"/>
    <col min="2306" max="2306" width="19.7109375" style="116" customWidth="1"/>
    <col min="2307" max="2307" width="3.42578125" style="116" customWidth="1"/>
    <col min="2308" max="2308" width="10.42578125" style="116" bestFit="1" customWidth="1"/>
    <col min="2309" max="2310" width="9.28515625" style="116" bestFit="1" customWidth="1"/>
    <col min="2311" max="2311" width="9.42578125" style="116" bestFit="1" customWidth="1"/>
    <col min="2312" max="2312" width="12.140625" style="116" customWidth="1"/>
    <col min="2313" max="2313" width="12.42578125" style="116" customWidth="1"/>
    <col min="2314" max="2314" width="11.28515625" style="116" customWidth="1"/>
    <col min="2315" max="2315" width="8.140625" style="116" bestFit="1" customWidth="1"/>
    <col min="2316" max="2316" width="15.7109375" style="116" bestFit="1" customWidth="1"/>
    <col min="2317" max="2317" width="15.42578125" style="116" bestFit="1" customWidth="1"/>
    <col min="2318" max="2318" width="4.7109375" style="116" customWidth="1"/>
    <col min="2319" max="2546" width="9.140625" style="116"/>
    <col min="2547" max="2547" width="17" style="116" customWidth="1"/>
    <col min="2548" max="2548" width="19.7109375" style="116" customWidth="1"/>
    <col min="2549" max="2552" width="12.42578125" style="116" customWidth="1"/>
    <col min="2553" max="2553" width="10.42578125" style="116" customWidth="1"/>
    <col min="2554" max="2554" width="12.140625" style="116" customWidth="1"/>
    <col min="2555" max="2555" width="12.42578125" style="116" customWidth="1"/>
    <col min="2556" max="2556" width="10" style="116" bestFit="1" customWidth="1"/>
    <col min="2557" max="2557" width="8.140625" style="116" bestFit="1" customWidth="1"/>
    <col min="2558" max="2558" width="15.7109375" style="116" bestFit="1" customWidth="1"/>
    <col min="2559" max="2559" width="15.42578125" style="116" bestFit="1" customWidth="1"/>
    <col min="2560" max="2560" width="4.140625" style="116" customWidth="1"/>
    <col min="2561" max="2561" width="17" style="116" customWidth="1"/>
    <col min="2562" max="2562" width="19.7109375" style="116" customWidth="1"/>
    <col min="2563" max="2563" width="3.42578125" style="116" customWidth="1"/>
    <col min="2564" max="2564" width="10.42578125" style="116" bestFit="1" customWidth="1"/>
    <col min="2565" max="2566" width="9.28515625" style="116" bestFit="1" customWidth="1"/>
    <col min="2567" max="2567" width="9.42578125" style="116" bestFit="1" customWidth="1"/>
    <col min="2568" max="2568" width="12.140625" style="116" customWidth="1"/>
    <col min="2569" max="2569" width="12.42578125" style="116" customWidth="1"/>
    <col min="2570" max="2570" width="11.28515625" style="116" customWidth="1"/>
    <col min="2571" max="2571" width="8.140625" style="116" bestFit="1" customWidth="1"/>
    <col min="2572" max="2572" width="15.7109375" style="116" bestFit="1" customWidth="1"/>
    <col min="2573" max="2573" width="15.42578125" style="116" bestFit="1" customWidth="1"/>
    <col min="2574" max="2574" width="4.7109375" style="116" customWidth="1"/>
    <col min="2575" max="2802" width="9.140625" style="116"/>
    <col min="2803" max="2803" width="17" style="116" customWidth="1"/>
    <col min="2804" max="2804" width="19.7109375" style="116" customWidth="1"/>
    <col min="2805" max="2808" width="12.42578125" style="116" customWidth="1"/>
    <col min="2809" max="2809" width="10.42578125" style="116" customWidth="1"/>
    <col min="2810" max="2810" width="12.140625" style="116" customWidth="1"/>
    <col min="2811" max="2811" width="12.42578125" style="116" customWidth="1"/>
    <col min="2812" max="2812" width="10" style="116" bestFit="1" customWidth="1"/>
    <col min="2813" max="2813" width="8.140625" style="116" bestFit="1" customWidth="1"/>
    <col min="2814" max="2814" width="15.7109375" style="116" bestFit="1" customWidth="1"/>
    <col min="2815" max="2815" width="15.42578125" style="116" bestFit="1" customWidth="1"/>
    <col min="2816" max="2816" width="4.140625" style="116" customWidth="1"/>
    <col min="2817" max="2817" width="17" style="116" customWidth="1"/>
    <col min="2818" max="2818" width="19.7109375" style="116" customWidth="1"/>
    <col min="2819" max="2819" width="3.42578125" style="116" customWidth="1"/>
    <col min="2820" max="2820" width="10.42578125" style="116" bestFit="1" customWidth="1"/>
    <col min="2821" max="2822" width="9.28515625" style="116" bestFit="1" customWidth="1"/>
    <col min="2823" max="2823" width="9.42578125" style="116" bestFit="1" customWidth="1"/>
    <col min="2824" max="2824" width="12.140625" style="116" customWidth="1"/>
    <col min="2825" max="2825" width="12.42578125" style="116" customWidth="1"/>
    <col min="2826" max="2826" width="11.28515625" style="116" customWidth="1"/>
    <col min="2827" max="2827" width="8.140625" style="116" bestFit="1" customWidth="1"/>
    <col min="2828" max="2828" width="15.7109375" style="116" bestFit="1" customWidth="1"/>
    <col min="2829" max="2829" width="15.42578125" style="116" bestFit="1" customWidth="1"/>
    <col min="2830" max="2830" width="4.7109375" style="116" customWidth="1"/>
    <col min="2831" max="3058" width="9.140625" style="116"/>
    <col min="3059" max="3059" width="17" style="116" customWidth="1"/>
    <col min="3060" max="3060" width="19.7109375" style="116" customWidth="1"/>
    <col min="3061" max="3064" width="12.42578125" style="116" customWidth="1"/>
    <col min="3065" max="3065" width="10.42578125" style="116" customWidth="1"/>
    <col min="3066" max="3066" width="12.140625" style="116" customWidth="1"/>
    <col min="3067" max="3067" width="12.42578125" style="116" customWidth="1"/>
    <col min="3068" max="3068" width="10" style="116" bestFit="1" customWidth="1"/>
    <col min="3069" max="3069" width="8.140625" style="116" bestFit="1" customWidth="1"/>
    <col min="3070" max="3070" width="15.7109375" style="116" bestFit="1" customWidth="1"/>
    <col min="3071" max="3071" width="15.42578125" style="116" bestFit="1" customWidth="1"/>
    <col min="3072" max="3072" width="4.140625" style="116" customWidth="1"/>
    <col min="3073" max="3073" width="17" style="116" customWidth="1"/>
    <col min="3074" max="3074" width="19.7109375" style="116" customWidth="1"/>
    <col min="3075" max="3075" width="3.42578125" style="116" customWidth="1"/>
    <col min="3076" max="3076" width="10.42578125" style="116" bestFit="1" customWidth="1"/>
    <col min="3077" max="3078" width="9.28515625" style="116" bestFit="1" customWidth="1"/>
    <col min="3079" max="3079" width="9.42578125" style="116" bestFit="1" customWidth="1"/>
    <col min="3080" max="3080" width="12.140625" style="116" customWidth="1"/>
    <col min="3081" max="3081" width="12.42578125" style="116" customWidth="1"/>
    <col min="3082" max="3082" width="11.28515625" style="116" customWidth="1"/>
    <col min="3083" max="3083" width="8.140625" style="116" bestFit="1" customWidth="1"/>
    <col min="3084" max="3084" width="15.7109375" style="116" bestFit="1" customWidth="1"/>
    <col min="3085" max="3085" width="15.42578125" style="116" bestFit="1" customWidth="1"/>
    <col min="3086" max="3086" width="4.7109375" style="116" customWidth="1"/>
    <col min="3087" max="3314" width="9.140625" style="116"/>
    <col min="3315" max="3315" width="17" style="116" customWidth="1"/>
    <col min="3316" max="3316" width="19.7109375" style="116" customWidth="1"/>
    <col min="3317" max="3320" width="12.42578125" style="116" customWidth="1"/>
    <col min="3321" max="3321" width="10.42578125" style="116" customWidth="1"/>
    <col min="3322" max="3322" width="12.140625" style="116" customWidth="1"/>
    <col min="3323" max="3323" width="12.42578125" style="116" customWidth="1"/>
    <col min="3324" max="3324" width="10" style="116" bestFit="1" customWidth="1"/>
    <col min="3325" max="3325" width="8.140625" style="116" bestFit="1" customWidth="1"/>
    <col min="3326" max="3326" width="15.7109375" style="116" bestFit="1" customWidth="1"/>
    <col min="3327" max="3327" width="15.42578125" style="116" bestFit="1" customWidth="1"/>
    <col min="3328" max="3328" width="4.140625" style="116" customWidth="1"/>
    <col min="3329" max="3329" width="17" style="116" customWidth="1"/>
    <col min="3330" max="3330" width="19.7109375" style="116" customWidth="1"/>
    <col min="3331" max="3331" width="3.42578125" style="116" customWidth="1"/>
    <col min="3332" max="3332" width="10.42578125" style="116" bestFit="1" customWidth="1"/>
    <col min="3333" max="3334" width="9.28515625" style="116" bestFit="1" customWidth="1"/>
    <col min="3335" max="3335" width="9.42578125" style="116" bestFit="1" customWidth="1"/>
    <col min="3336" max="3336" width="12.140625" style="116" customWidth="1"/>
    <col min="3337" max="3337" width="12.42578125" style="116" customWidth="1"/>
    <col min="3338" max="3338" width="11.28515625" style="116" customWidth="1"/>
    <col min="3339" max="3339" width="8.140625" style="116" bestFit="1" customWidth="1"/>
    <col min="3340" max="3340" width="15.7109375" style="116" bestFit="1" customWidth="1"/>
    <col min="3341" max="3341" width="15.42578125" style="116" bestFit="1" customWidth="1"/>
    <col min="3342" max="3342" width="4.7109375" style="116" customWidth="1"/>
    <col min="3343" max="3570" width="9.140625" style="116"/>
    <col min="3571" max="3571" width="17" style="116" customWidth="1"/>
    <col min="3572" max="3572" width="19.7109375" style="116" customWidth="1"/>
    <col min="3573" max="3576" width="12.42578125" style="116" customWidth="1"/>
    <col min="3577" max="3577" width="10.42578125" style="116" customWidth="1"/>
    <col min="3578" max="3578" width="12.140625" style="116" customWidth="1"/>
    <col min="3579" max="3579" width="12.42578125" style="116" customWidth="1"/>
    <col min="3580" max="3580" width="10" style="116" bestFit="1" customWidth="1"/>
    <col min="3581" max="3581" width="8.140625" style="116" bestFit="1" customWidth="1"/>
    <col min="3582" max="3582" width="15.7109375" style="116" bestFit="1" customWidth="1"/>
    <col min="3583" max="3583" width="15.42578125" style="116" bestFit="1" customWidth="1"/>
    <col min="3584" max="3584" width="4.140625" style="116" customWidth="1"/>
    <col min="3585" max="3585" width="17" style="116" customWidth="1"/>
    <col min="3586" max="3586" width="19.7109375" style="116" customWidth="1"/>
    <col min="3587" max="3587" width="3.42578125" style="116" customWidth="1"/>
    <col min="3588" max="3588" width="10.42578125" style="116" bestFit="1" customWidth="1"/>
    <col min="3589" max="3590" width="9.28515625" style="116" bestFit="1" customWidth="1"/>
    <col min="3591" max="3591" width="9.42578125" style="116" bestFit="1" customWidth="1"/>
    <col min="3592" max="3592" width="12.140625" style="116" customWidth="1"/>
    <col min="3593" max="3593" width="12.42578125" style="116" customWidth="1"/>
    <col min="3594" max="3594" width="11.28515625" style="116" customWidth="1"/>
    <col min="3595" max="3595" width="8.140625" style="116" bestFit="1" customWidth="1"/>
    <col min="3596" max="3596" width="15.7109375" style="116" bestFit="1" customWidth="1"/>
    <col min="3597" max="3597" width="15.42578125" style="116" bestFit="1" customWidth="1"/>
    <col min="3598" max="3598" width="4.7109375" style="116" customWidth="1"/>
    <col min="3599" max="3826" width="9.140625" style="116"/>
    <col min="3827" max="3827" width="17" style="116" customWidth="1"/>
    <col min="3828" max="3828" width="19.7109375" style="116" customWidth="1"/>
    <col min="3829" max="3832" width="12.42578125" style="116" customWidth="1"/>
    <col min="3833" max="3833" width="10.42578125" style="116" customWidth="1"/>
    <col min="3834" max="3834" width="12.140625" style="116" customWidth="1"/>
    <col min="3835" max="3835" width="12.42578125" style="116" customWidth="1"/>
    <col min="3836" max="3836" width="10" style="116" bestFit="1" customWidth="1"/>
    <col min="3837" max="3837" width="8.140625" style="116" bestFit="1" customWidth="1"/>
    <col min="3838" max="3838" width="15.7109375" style="116" bestFit="1" customWidth="1"/>
    <col min="3839" max="3839" width="15.42578125" style="116" bestFit="1" customWidth="1"/>
    <col min="3840" max="3840" width="4.140625" style="116" customWidth="1"/>
    <col min="3841" max="3841" width="17" style="116" customWidth="1"/>
    <col min="3842" max="3842" width="19.7109375" style="116" customWidth="1"/>
    <col min="3843" max="3843" width="3.42578125" style="116" customWidth="1"/>
    <col min="3844" max="3844" width="10.42578125" style="116" bestFit="1" customWidth="1"/>
    <col min="3845" max="3846" width="9.28515625" style="116" bestFit="1" customWidth="1"/>
    <col min="3847" max="3847" width="9.42578125" style="116" bestFit="1" customWidth="1"/>
    <col min="3848" max="3848" width="12.140625" style="116" customWidth="1"/>
    <col min="3849" max="3849" width="12.42578125" style="116" customWidth="1"/>
    <col min="3850" max="3850" width="11.28515625" style="116" customWidth="1"/>
    <col min="3851" max="3851" width="8.140625" style="116" bestFit="1" customWidth="1"/>
    <col min="3852" max="3852" width="15.7109375" style="116" bestFit="1" customWidth="1"/>
    <col min="3853" max="3853" width="15.42578125" style="116" bestFit="1" customWidth="1"/>
    <col min="3854" max="3854" width="4.7109375" style="116" customWidth="1"/>
    <col min="3855" max="4082" width="9.140625" style="116"/>
    <col min="4083" max="4083" width="17" style="116" customWidth="1"/>
    <col min="4084" max="4084" width="19.7109375" style="116" customWidth="1"/>
    <col min="4085" max="4088" width="12.42578125" style="116" customWidth="1"/>
    <col min="4089" max="4089" width="10.42578125" style="116" customWidth="1"/>
    <col min="4090" max="4090" width="12.140625" style="116" customWidth="1"/>
    <col min="4091" max="4091" width="12.42578125" style="116" customWidth="1"/>
    <col min="4092" max="4092" width="10" style="116" bestFit="1" customWidth="1"/>
    <col min="4093" max="4093" width="8.140625" style="116" bestFit="1" customWidth="1"/>
    <col min="4094" max="4094" width="15.7109375" style="116" bestFit="1" customWidth="1"/>
    <col min="4095" max="4095" width="15.42578125" style="116" bestFit="1" customWidth="1"/>
    <col min="4096" max="4096" width="4.140625" style="116" customWidth="1"/>
    <col min="4097" max="4097" width="17" style="116" customWidth="1"/>
    <col min="4098" max="4098" width="19.7109375" style="116" customWidth="1"/>
    <col min="4099" max="4099" width="3.42578125" style="116" customWidth="1"/>
    <col min="4100" max="4100" width="10.42578125" style="116" bestFit="1" customWidth="1"/>
    <col min="4101" max="4102" width="9.28515625" style="116" bestFit="1" customWidth="1"/>
    <col min="4103" max="4103" width="9.42578125" style="116" bestFit="1" customWidth="1"/>
    <col min="4104" max="4104" width="12.140625" style="116" customWidth="1"/>
    <col min="4105" max="4105" width="12.42578125" style="116" customWidth="1"/>
    <col min="4106" max="4106" width="11.28515625" style="116" customWidth="1"/>
    <col min="4107" max="4107" width="8.140625" style="116" bestFit="1" customWidth="1"/>
    <col min="4108" max="4108" width="15.7109375" style="116" bestFit="1" customWidth="1"/>
    <col min="4109" max="4109" width="15.42578125" style="116" bestFit="1" customWidth="1"/>
    <col min="4110" max="4110" width="4.7109375" style="116" customWidth="1"/>
    <col min="4111" max="4338" width="9.140625" style="116"/>
    <col min="4339" max="4339" width="17" style="116" customWidth="1"/>
    <col min="4340" max="4340" width="19.7109375" style="116" customWidth="1"/>
    <col min="4341" max="4344" width="12.42578125" style="116" customWidth="1"/>
    <col min="4345" max="4345" width="10.42578125" style="116" customWidth="1"/>
    <col min="4346" max="4346" width="12.140625" style="116" customWidth="1"/>
    <col min="4347" max="4347" width="12.42578125" style="116" customWidth="1"/>
    <col min="4348" max="4348" width="10" style="116" bestFit="1" customWidth="1"/>
    <col min="4349" max="4349" width="8.140625" style="116" bestFit="1" customWidth="1"/>
    <col min="4350" max="4350" width="15.7109375" style="116" bestFit="1" customWidth="1"/>
    <col min="4351" max="4351" width="15.42578125" style="116" bestFit="1" customWidth="1"/>
    <col min="4352" max="4352" width="4.140625" style="116" customWidth="1"/>
    <col min="4353" max="4353" width="17" style="116" customWidth="1"/>
    <col min="4354" max="4354" width="19.7109375" style="116" customWidth="1"/>
    <col min="4355" max="4355" width="3.42578125" style="116" customWidth="1"/>
    <col min="4356" max="4356" width="10.42578125" style="116" bestFit="1" customWidth="1"/>
    <col min="4357" max="4358" width="9.28515625" style="116" bestFit="1" customWidth="1"/>
    <col min="4359" max="4359" width="9.42578125" style="116" bestFit="1" customWidth="1"/>
    <col min="4360" max="4360" width="12.140625" style="116" customWidth="1"/>
    <col min="4361" max="4361" width="12.42578125" style="116" customWidth="1"/>
    <col min="4362" max="4362" width="11.28515625" style="116" customWidth="1"/>
    <col min="4363" max="4363" width="8.140625" style="116" bestFit="1" customWidth="1"/>
    <col min="4364" max="4364" width="15.7109375" style="116" bestFit="1" customWidth="1"/>
    <col min="4365" max="4365" width="15.42578125" style="116" bestFit="1" customWidth="1"/>
    <col min="4366" max="4366" width="4.7109375" style="116" customWidth="1"/>
    <col min="4367" max="4594" width="9.140625" style="116"/>
    <col min="4595" max="4595" width="17" style="116" customWidth="1"/>
    <col min="4596" max="4596" width="19.7109375" style="116" customWidth="1"/>
    <col min="4597" max="4600" width="12.42578125" style="116" customWidth="1"/>
    <col min="4601" max="4601" width="10.42578125" style="116" customWidth="1"/>
    <col min="4602" max="4602" width="12.140625" style="116" customWidth="1"/>
    <col min="4603" max="4603" width="12.42578125" style="116" customWidth="1"/>
    <col min="4604" max="4604" width="10" style="116" bestFit="1" customWidth="1"/>
    <col min="4605" max="4605" width="8.140625" style="116" bestFit="1" customWidth="1"/>
    <col min="4606" max="4606" width="15.7109375" style="116" bestFit="1" customWidth="1"/>
    <col min="4607" max="4607" width="15.42578125" style="116" bestFit="1" customWidth="1"/>
    <col min="4608" max="4608" width="4.140625" style="116" customWidth="1"/>
    <col min="4609" max="4609" width="17" style="116" customWidth="1"/>
    <col min="4610" max="4610" width="19.7109375" style="116" customWidth="1"/>
    <col min="4611" max="4611" width="3.42578125" style="116" customWidth="1"/>
    <col min="4612" max="4612" width="10.42578125" style="116" bestFit="1" customWidth="1"/>
    <col min="4613" max="4614" width="9.28515625" style="116" bestFit="1" customWidth="1"/>
    <col min="4615" max="4615" width="9.42578125" style="116" bestFit="1" customWidth="1"/>
    <col min="4616" max="4616" width="12.140625" style="116" customWidth="1"/>
    <col min="4617" max="4617" width="12.42578125" style="116" customWidth="1"/>
    <col min="4618" max="4618" width="11.28515625" style="116" customWidth="1"/>
    <col min="4619" max="4619" width="8.140625" style="116" bestFit="1" customWidth="1"/>
    <col min="4620" max="4620" width="15.7109375" style="116" bestFit="1" customWidth="1"/>
    <col min="4621" max="4621" width="15.42578125" style="116" bestFit="1" customWidth="1"/>
    <col min="4622" max="4622" width="4.7109375" style="116" customWidth="1"/>
    <col min="4623" max="4850" width="9.140625" style="116"/>
    <col min="4851" max="4851" width="17" style="116" customWidth="1"/>
    <col min="4852" max="4852" width="19.7109375" style="116" customWidth="1"/>
    <col min="4853" max="4856" width="12.42578125" style="116" customWidth="1"/>
    <col min="4857" max="4857" width="10.42578125" style="116" customWidth="1"/>
    <col min="4858" max="4858" width="12.140625" style="116" customWidth="1"/>
    <col min="4859" max="4859" width="12.42578125" style="116" customWidth="1"/>
    <col min="4860" max="4860" width="10" style="116" bestFit="1" customWidth="1"/>
    <col min="4861" max="4861" width="8.140625" style="116" bestFit="1" customWidth="1"/>
    <col min="4862" max="4862" width="15.7109375" style="116" bestFit="1" customWidth="1"/>
    <col min="4863" max="4863" width="15.42578125" style="116" bestFit="1" customWidth="1"/>
    <col min="4864" max="4864" width="4.140625" style="116" customWidth="1"/>
    <col min="4865" max="4865" width="17" style="116" customWidth="1"/>
    <col min="4866" max="4866" width="19.7109375" style="116" customWidth="1"/>
    <col min="4867" max="4867" width="3.42578125" style="116" customWidth="1"/>
    <col min="4868" max="4868" width="10.42578125" style="116" bestFit="1" customWidth="1"/>
    <col min="4869" max="4870" width="9.28515625" style="116" bestFit="1" customWidth="1"/>
    <col min="4871" max="4871" width="9.42578125" style="116" bestFit="1" customWidth="1"/>
    <col min="4872" max="4872" width="12.140625" style="116" customWidth="1"/>
    <col min="4873" max="4873" width="12.42578125" style="116" customWidth="1"/>
    <col min="4874" max="4874" width="11.28515625" style="116" customWidth="1"/>
    <col min="4875" max="4875" width="8.140625" style="116" bestFit="1" customWidth="1"/>
    <col min="4876" max="4876" width="15.7109375" style="116" bestFit="1" customWidth="1"/>
    <col min="4877" max="4877" width="15.42578125" style="116" bestFit="1" customWidth="1"/>
    <col min="4878" max="4878" width="4.7109375" style="116" customWidth="1"/>
    <col min="4879" max="5106" width="9.140625" style="116"/>
    <col min="5107" max="5107" width="17" style="116" customWidth="1"/>
    <col min="5108" max="5108" width="19.7109375" style="116" customWidth="1"/>
    <col min="5109" max="5112" width="12.42578125" style="116" customWidth="1"/>
    <col min="5113" max="5113" width="10.42578125" style="116" customWidth="1"/>
    <col min="5114" max="5114" width="12.140625" style="116" customWidth="1"/>
    <col min="5115" max="5115" width="12.42578125" style="116" customWidth="1"/>
    <col min="5116" max="5116" width="10" style="116" bestFit="1" customWidth="1"/>
    <col min="5117" max="5117" width="8.140625" style="116" bestFit="1" customWidth="1"/>
    <col min="5118" max="5118" width="15.7109375" style="116" bestFit="1" customWidth="1"/>
    <col min="5119" max="5119" width="15.42578125" style="116" bestFit="1" customWidth="1"/>
    <col min="5120" max="5120" width="4.140625" style="116" customWidth="1"/>
    <col min="5121" max="5121" width="17" style="116" customWidth="1"/>
    <col min="5122" max="5122" width="19.7109375" style="116" customWidth="1"/>
    <col min="5123" max="5123" width="3.42578125" style="116" customWidth="1"/>
    <col min="5124" max="5124" width="10.42578125" style="116" bestFit="1" customWidth="1"/>
    <col min="5125" max="5126" width="9.28515625" style="116" bestFit="1" customWidth="1"/>
    <col min="5127" max="5127" width="9.42578125" style="116" bestFit="1" customWidth="1"/>
    <col min="5128" max="5128" width="12.140625" style="116" customWidth="1"/>
    <col min="5129" max="5129" width="12.42578125" style="116" customWidth="1"/>
    <col min="5130" max="5130" width="11.28515625" style="116" customWidth="1"/>
    <col min="5131" max="5131" width="8.140625" style="116" bestFit="1" customWidth="1"/>
    <col min="5132" max="5132" width="15.7109375" style="116" bestFit="1" customWidth="1"/>
    <col min="5133" max="5133" width="15.42578125" style="116" bestFit="1" customWidth="1"/>
    <col min="5134" max="5134" width="4.7109375" style="116" customWidth="1"/>
    <col min="5135" max="5362" width="9.140625" style="116"/>
    <col min="5363" max="5363" width="17" style="116" customWidth="1"/>
    <col min="5364" max="5364" width="19.7109375" style="116" customWidth="1"/>
    <col min="5365" max="5368" width="12.42578125" style="116" customWidth="1"/>
    <col min="5369" max="5369" width="10.42578125" style="116" customWidth="1"/>
    <col min="5370" max="5370" width="12.140625" style="116" customWidth="1"/>
    <col min="5371" max="5371" width="12.42578125" style="116" customWidth="1"/>
    <col min="5372" max="5372" width="10" style="116" bestFit="1" customWidth="1"/>
    <col min="5373" max="5373" width="8.140625" style="116" bestFit="1" customWidth="1"/>
    <col min="5374" max="5374" width="15.7109375" style="116" bestFit="1" customWidth="1"/>
    <col min="5375" max="5375" width="15.42578125" style="116" bestFit="1" customWidth="1"/>
    <col min="5376" max="5376" width="4.140625" style="116" customWidth="1"/>
    <col min="5377" max="5377" width="17" style="116" customWidth="1"/>
    <col min="5378" max="5378" width="19.7109375" style="116" customWidth="1"/>
    <col min="5379" max="5379" width="3.42578125" style="116" customWidth="1"/>
    <col min="5380" max="5380" width="10.42578125" style="116" bestFit="1" customWidth="1"/>
    <col min="5381" max="5382" width="9.28515625" style="116" bestFit="1" customWidth="1"/>
    <col min="5383" max="5383" width="9.42578125" style="116" bestFit="1" customWidth="1"/>
    <col min="5384" max="5384" width="12.140625" style="116" customWidth="1"/>
    <col min="5385" max="5385" width="12.42578125" style="116" customWidth="1"/>
    <col min="5386" max="5386" width="11.28515625" style="116" customWidth="1"/>
    <col min="5387" max="5387" width="8.140625" style="116" bestFit="1" customWidth="1"/>
    <col min="5388" max="5388" width="15.7109375" style="116" bestFit="1" customWidth="1"/>
    <col min="5389" max="5389" width="15.42578125" style="116" bestFit="1" customWidth="1"/>
    <col min="5390" max="5390" width="4.7109375" style="116" customWidth="1"/>
    <col min="5391" max="5618" width="9.140625" style="116"/>
    <col min="5619" max="5619" width="17" style="116" customWidth="1"/>
    <col min="5620" max="5620" width="19.7109375" style="116" customWidth="1"/>
    <col min="5621" max="5624" width="12.42578125" style="116" customWidth="1"/>
    <col min="5625" max="5625" width="10.42578125" style="116" customWidth="1"/>
    <col min="5626" max="5626" width="12.140625" style="116" customWidth="1"/>
    <col min="5627" max="5627" width="12.42578125" style="116" customWidth="1"/>
    <col min="5628" max="5628" width="10" style="116" bestFit="1" customWidth="1"/>
    <col min="5629" max="5629" width="8.140625" style="116" bestFit="1" customWidth="1"/>
    <col min="5630" max="5630" width="15.7109375" style="116" bestFit="1" customWidth="1"/>
    <col min="5631" max="5631" width="15.42578125" style="116" bestFit="1" customWidth="1"/>
    <col min="5632" max="5632" width="4.140625" style="116" customWidth="1"/>
    <col min="5633" max="5633" width="17" style="116" customWidth="1"/>
    <col min="5634" max="5634" width="19.7109375" style="116" customWidth="1"/>
    <col min="5635" max="5635" width="3.42578125" style="116" customWidth="1"/>
    <col min="5636" max="5636" width="10.42578125" style="116" bestFit="1" customWidth="1"/>
    <col min="5637" max="5638" width="9.28515625" style="116" bestFit="1" customWidth="1"/>
    <col min="5639" max="5639" width="9.42578125" style="116" bestFit="1" customWidth="1"/>
    <col min="5640" max="5640" width="12.140625" style="116" customWidth="1"/>
    <col min="5641" max="5641" width="12.42578125" style="116" customWidth="1"/>
    <col min="5642" max="5642" width="11.28515625" style="116" customWidth="1"/>
    <col min="5643" max="5643" width="8.140625" style="116" bestFit="1" customWidth="1"/>
    <col min="5644" max="5644" width="15.7109375" style="116" bestFit="1" customWidth="1"/>
    <col min="5645" max="5645" width="15.42578125" style="116" bestFit="1" customWidth="1"/>
    <col min="5646" max="5646" width="4.7109375" style="116" customWidth="1"/>
    <col min="5647" max="5874" width="9.140625" style="116"/>
    <col min="5875" max="5875" width="17" style="116" customWidth="1"/>
    <col min="5876" max="5876" width="19.7109375" style="116" customWidth="1"/>
    <col min="5877" max="5880" width="12.42578125" style="116" customWidth="1"/>
    <col min="5881" max="5881" width="10.42578125" style="116" customWidth="1"/>
    <col min="5882" max="5882" width="12.140625" style="116" customWidth="1"/>
    <col min="5883" max="5883" width="12.42578125" style="116" customWidth="1"/>
    <col min="5884" max="5884" width="10" style="116" bestFit="1" customWidth="1"/>
    <col min="5885" max="5885" width="8.140625" style="116" bestFit="1" customWidth="1"/>
    <col min="5886" max="5886" width="15.7109375" style="116" bestFit="1" customWidth="1"/>
    <col min="5887" max="5887" width="15.42578125" style="116" bestFit="1" customWidth="1"/>
    <col min="5888" max="5888" width="4.140625" style="116" customWidth="1"/>
    <col min="5889" max="5889" width="17" style="116" customWidth="1"/>
    <col min="5890" max="5890" width="19.7109375" style="116" customWidth="1"/>
    <col min="5891" max="5891" width="3.42578125" style="116" customWidth="1"/>
    <col min="5892" max="5892" width="10.42578125" style="116" bestFit="1" customWidth="1"/>
    <col min="5893" max="5894" width="9.28515625" style="116" bestFit="1" customWidth="1"/>
    <col min="5895" max="5895" width="9.42578125" style="116" bestFit="1" customWidth="1"/>
    <col min="5896" max="5896" width="12.140625" style="116" customWidth="1"/>
    <col min="5897" max="5897" width="12.42578125" style="116" customWidth="1"/>
    <col min="5898" max="5898" width="11.28515625" style="116" customWidth="1"/>
    <col min="5899" max="5899" width="8.140625" style="116" bestFit="1" customWidth="1"/>
    <col min="5900" max="5900" width="15.7109375" style="116" bestFit="1" customWidth="1"/>
    <col min="5901" max="5901" width="15.42578125" style="116" bestFit="1" customWidth="1"/>
    <col min="5902" max="5902" width="4.7109375" style="116" customWidth="1"/>
    <col min="5903" max="6130" width="9.140625" style="116"/>
    <col min="6131" max="6131" width="17" style="116" customWidth="1"/>
    <col min="6132" max="6132" width="19.7109375" style="116" customWidth="1"/>
    <col min="6133" max="6136" width="12.42578125" style="116" customWidth="1"/>
    <col min="6137" max="6137" width="10.42578125" style="116" customWidth="1"/>
    <col min="6138" max="6138" width="12.140625" style="116" customWidth="1"/>
    <col min="6139" max="6139" width="12.42578125" style="116" customWidth="1"/>
    <col min="6140" max="6140" width="10" style="116" bestFit="1" customWidth="1"/>
    <col min="6141" max="6141" width="8.140625" style="116" bestFit="1" customWidth="1"/>
    <col min="6142" max="6142" width="15.7109375" style="116" bestFit="1" customWidth="1"/>
    <col min="6143" max="6143" width="15.42578125" style="116" bestFit="1" customWidth="1"/>
    <col min="6144" max="6144" width="4.140625" style="116" customWidth="1"/>
    <col min="6145" max="6145" width="17" style="116" customWidth="1"/>
    <col min="6146" max="6146" width="19.7109375" style="116" customWidth="1"/>
    <col min="6147" max="6147" width="3.42578125" style="116" customWidth="1"/>
    <col min="6148" max="6148" width="10.42578125" style="116" bestFit="1" customWidth="1"/>
    <col min="6149" max="6150" width="9.28515625" style="116" bestFit="1" customWidth="1"/>
    <col min="6151" max="6151" width="9.42578125" style="116" bestFit="1" customWidth="1"/>
    <col min="6152" max="6152" width="12.140625" style="116" customWidth="1"/>
    <col min="6153" max="6153" width="12.42578125" style="116" customWidth="1"/>
    <col min="6154" max="6154" width="11.28515625" style="116" customWidth="1"/>
    <col min="6155" max="6155" width="8.140625" style="116" bestFit="1" customWidth="1"/>
    <col min="6156" max="6156" width="15.7109375" style="116" bestFit="1" customWidth="1"/>
    <col min="6157" max="6157" width="15.42578125" style="116" bestFit="1" customWidth="1"/>
    <col min="6158" max="6158" width="4.7109375" style="116" customWidth="1"/>
    <col min="6159" max="6386" width="9.140625" style="116"/>
    <col min="6387" max="6387" width="17" style="116" customWidth="1"/>
    <col min="6388" max="6388" width="19.7109375" style="116" customWidth="1"/>
    <col min="6389" max="6392" width="12.42578125" style="116" customWidth="1"/>
    <col min="6393" max="6393" width="10.42578125" style="116" customWidth="1"/>
    <col min="6394" max="6394" width="12.140625" style="116" customWidth="1"/>
    <col min="6395" max="6395" width="12.42578125" style="116" customWidth="1"/>
    <col min="6396" max="6396" width="10" style="116" bestFit="1" customWidth="1"/>
    <col min="6397" max="6397" width="8.140625" style="116" bestFit="1" customWidth="1"/>
    <col min="6398" max="6398" width="15.7109375" style="116" bestFit="1" customWidth="1"/>
    <col min="6399" max="6399" width="15.42578125" style="116" bestFit="1" customWidth="1"/>
    <col min="6400" max="6400" width="4.140625" style="116" customWidth="1"/>
    <col min="6401" max="6401" width="17" style="116" customWidth="1"/>
    <col min="6402" max="6402" width="19.7109375" style="116" customWidth="1"/>
    <col min="6403" max="6403" width="3.42578125" style="116" customWidth="1"/>
    <col min="6404" max="6404" width="10.42578125" style="116" bestFit="1" customWidth="1"/>
    <col min="6405" max="6406" width="9.28515625" style="116" bestFit="1" customWidth="1"/>
    <col min="6407" max="6407" width="9.42578125" style="116" bestFit="1" customWidth="1"/>
    <col min="6408" max="6408" width="12.140625" style="116" customWidth="1"/>
    <col min="6409" max="6409" width="12.42578125" style="116" customWidth="1"/>
    <col min="6410" max="6410" width="11.28515625" style="116" customWidth="1"/>
    <col min="6411" max="6411" width="8.140625" style="116" bestFit="1" customWidth="1"/>
    <col min="6412" max="6412" width="15.7109375" style="116" bestFit="1" customWidth="1"/>
    <col min="6413" max="6413" width="15.42578125" style="116" bestFit="1" customWidth="1"/>
    <col min="6414" max="6414" width="4.7109375" style="116" customWidth="1"/>
    <col min="6415" max="6642" width="9.140625" style="116"/>
    <col min="6643" max="6643" width="17" style="116" customWidth="1"/>
    <col min="6644" max="6644" width="19.7109375" style="116" customWidth="1"/>
    <col min="6645" max="6648" width="12.42578125" style="116" customWidth="1"/>
    <col min="6649" max="6649" width="10.42578125" style="116" customWidth="1"/>
    <col min="6650" max="6650" width="12.140625" style="116" customWidth="1"/>
    <col min="6651" max="6651" width="12.42578125" style="116" customWidth="1"/>
    <col min="6652" max="6652" width="10" style="116" bestFit="1" customWidth="1"/>
    <col min="6653" max="6653" width="8.140625" style="116" bestFit="1" customWidth="1"/>
    <col min="6654" max="6654" width="15.7109375" style="116" bestFit="1" customWidth="1"/>
    <col min="6655" max="6655" width="15.42578125" style="116" bestFit="1" customWidth="1"/>
    <col min="6656" max="6656" width="4.140625" style="116" customWidth="1"/>
    <col min="6657" max="6657" width="17" style="116" customWidth="1"/>
    <col min="6658" max="6658" width="19.7109375" style="116" customWidth="1"/>
    <col min="6659" max="6659" width="3.42578125" style="116" customWidth="1"/>
    <col min="6660" max="6660" width="10.42578125" style="116" bestFit="1" customWidth="1"/>
    <col min="6661" max="6662" width="9.28515625" style="116" bestFit="1" customWidth="1"/>
    <col min="6663" max="6663" width="9.42578125" style="116" bestFit="1" customWidth="1"/>
    <col min="6664" max="6664" width="12.140625" style="116" customWidth="1"/>
    <col min="6665" max="6665" width="12.42578125" style="116" customWidth="1"/>
    <col min="6666" max="6666" width="11.28515625" style="116" customWidth="1"/>
    <col min="6667" max="6667" width="8.140625" style="116" bestFit="1" customWidth="1"/>
    <col min="6668" max="6668" width="15.7109375" style="116" bestFit="1" customWidth="1"/>
    <col min="6669" max="6669" width="15.42578125" style="116" bestFit="1" customWidth="1"/>
    <col min="6670" max="6670" width="4.7109375" style="116" customWidth="1"/>
    <col min="6671" max="6898" width="9.140625" style="116"/>
    <col min="6899" max="6899" width="17" style="116" customWidth="1"/>
    <col min="6900" max="6900" width="19.7109375" style="116" customWidth="1"/>
    <col min="6901" max="6904" width="12.42578125" style="116" customWidth="1"/>
    <col min="6905" max="6905" width="10.42578125" style="116" customWidth="1"/>
    <col min="6906" max="6906" width="12.140625" style="116" customWidth="1"/>
    <col min="6907" max="6907" width="12.42578125" style="116" customWidth="1"/>
    <col min="6908" max="6908" width="10" style="116" bestFit="1" customWidth="1"/>
    <col min="6909" max="6909" width="8.140625" style="116" bestFit="1" customWidth="1"/>
    <col min="6910" max="6910" width="15.7109375" style="116" bestFit="1" customWidth="1"/>
    <col min="6911" max="6911" width="15.42578125" style="116" bestFit="1" customWidth="1"/>
    <col min="6912" max="6912" width="4.140625" style="116" customWidth="1"/>
    <col min="6913" max="6913" width="17" style="116" customWidth="1"/>
    <col min="6914" max="6914" width="19.7109375" style="116" customWidth="1"/>
    <col min="6915" max="6915" width="3.42578125" style="116" customWidth="1"/>
    <col min="6916" max="6916" width="10.42578125" style="116" bestFit="1" customWidth="1"/>
    <col min="6917" max="6918" width="9.28515625" style="116" bestFit="1" customWidth="1"/>
    <col min="6919" max="6919" width="9.42578125" style="116" bestFit="1" customWidth="1"/>
    <col min="6920" max="6920" width="12.140625" style="116" customWidth="1"/>
    <col min="6921" max="6921" width="12.42578125" style="116" customWidth="1"/>
    <col min="6922" max="6922" width="11.28515625" style="116" customWidth="1"/>
    <col min="6923" max="6923" width="8.140625" style="116" bestFit="1" customWidth="1"/>
    <col min="6924" max="6924" width="15.7109375" style="116" bestFit="1" customWidth="1"/>
    <col min="6925" max="6925" width="15.42578125" style="116" bestFit="1" customWidth="1"/>
    <col min="6926" max="6926" width="4.7109375" style="116" customWidth="1"/>
    <col min="6927" max="7154" width="9.140625" style="116"/>
    <col min="7155" max="7155" width="17" style="116" customWidth="1"/>
    <col min="7156" max="7156" width="19.7109375" style="116" customWidth="1"/>
    <col min="7157" max="7160" width="12.42578125" style="116" customWidth="1"/>
    <col min="7161" max="7161" width="10.42578125" style="116" customWidth="1"/>
    <col min="7162" max="7162" width="12.140625" style="116" customWidth="1"/>
    <col min="7163" max="7163" width="12.42578125" style="116" customWidth="1"/>
    <col min="7164" max="7164" width="10" style="116" bestFit="1" customWidth="1"/>
    <col min="7165" max="7165" width="8.140625" style="116" bestFit="1" customWidth="1"/>
    <col min="7166" max="7166" width="15.7109375" style="116" bestFit="1" customWidth="1"/>
    <col min="7167" max="7167" width="15.42578125" style="116" bestFit="1" customWidth="1"/>
    <col min="7168" max="7168" width="4.140625" style="116" customWidth="1"/>
    <col min="7169" max="7169" width="17" style="116" customWidth="1"/>
    <col min="7170" max="7170" width="19.7109375" style="116" customWidth="1"/>
    <col min="7171" max="7171" width="3.42578125" style="116" customWidth="1"/>
    <col min="7172" max="7172" width="10.42578125" style="116" bestFit="1" customWidth="1"/>
    <col min="7173" max="7174" width="9.28515625" style="116" bestFit="1" customWidth="1"/>
    <col min="7175" max="7175" width="9.42578125" style="116" bestFit="1" customWidth="1"/>
    <col min="7176" max="7176" width="12.140625" style="116" customWidth="1"/>
    <col min="7177" max="7177" width="12.42578125" style="116" customWidth="1"/>
    <col min="7178" max="7178" width="11.28515625" style="116" customWidth="1"/>
    <col min="7179" max="7179" width="8.140625" style="116" bestFit="1" customWidth="1"/>
    <col min="7180" max="7180" width="15.7109375" style="116" bestFit="1" customWidth="1"/>
    <col min="7181" max="7181" width="15.42578125" style="116" bestFit="1" customWidth="1"/>
    <col min="7182" max="7182" width="4.7109375" style="116" customWidth="1"/>
    <col min="7183" max="7410" width="9.140625" style="116"/>
    <col min="7411" max="7411" width="17" style="116" customWidth="1"/>
    <col min="7412" max="7412" width="19.7109375" style="116" customWidth="1"/>
    <col min="7413" max="7416" width="12.42578125" style="116" customWidth="1"/>
    <col min="7417" max="7417" width="10.42578125" style="116" customWidth="1"/>
    <col min="7418" max="7418" width="12.140625" style="116" customWidth="1"/>
    <col min="7419" max="7419" width="12.42578125" style="116" customWidth="1"/>
    <col min="7420" max="7420" width="10" style="116" bestFit="1" customWidth="1"/>
    <col min="7421" max="7421" width="8.140625" style="116" bestFit="1" customWidth="1"/>
    <col min="7422" max="7422" width="15.7109375" style="116" bestFit="1" customWidth="1"/>
    <col min="7423" max="7423" width="15.42578125" style="116" bestFit="1" customWidth="1"/>
    <col min="7424" max="7424" width="4.140625" style="116" customWidth="1"/>
    <col min="7425" max="7425" width="17" style="116" customWidth="1"/>
    <col min="7426" max="7426" width="19.7109375" style="116" customWidth="1"/>
    <col min="7427" max="7427" width="3.42578125" style="116" customWidth="1"/>
    <col min="7428" max="7428" width="10.42578125" style="116" bestFit="1" customWidth="1"/>
    <col min="7429" max="7430" width="9.28515625" style="116" bestFit="1" customWidth="1"/>
    <col min="7431" max="7431" width="9.42578125" style="116" bestFit="1" customWidth="1"/>
    <col min="7432" max="7432" width="12.140625" style="116" customWidth="1"/>
    <col min="7433" max="7433" width="12.42578125" style="116" customWidth="1"/>
    <col min="7434" max="7434" width="11.28515625" style="116" customWidth="1"/>
    <col min="7435" max="7435" width="8.140625" style="116" bestFit="1" customWidth="1"/>
    <col min="7436" max="7436" width="15.7109375" style="116" bestFit="1" customWidth="1"/>
    <col min="7437" max="7437" width="15.42578125" style="116" bestFit="1" customWidth="1"/>
    <col min="7438" max="7438" width="4.7109375" style="116" customWidth="1"/>
    <col min="7439" max="7666" width="9.140625" style="116"/>
    <col min="7667" max="7667" width="17" style="116" customWidth="1"/>
    <col min="7668" max="7668" width="19.7109375" style="116" customWidth="1"/>
    <col min="7669" max="7672" width="12.42578125" style="116" customWidth="1"/>
    <col min="7673" max="7673" width="10.42578125" style="116" customWidth="1"/>
    <col min="7674" max="7674" width="12.140625" style="116" customWidth="1"/>
    <col min="7675" max="7675" width="12.42578125" style="116" customWidth="1"/>
    <col min="7676" max="7676" width="10" style="116" bestFit="1" customWidth="1"/>
    <col min="7677" max="7677" width="8.140625" style="116" bestFit="1" customWidth="1"/>
    <col min="7678" max="7678" width="15.7109375" style="116" bestFit="1" customWidth="1"/>
    <col min="7679" max="7679" width="15.42578125" style="116" bestFit="1" customWidth="1"/>
    <col min="7680" max="7680" width="4.140625" style="116" customWidth="1"/>
    <col min="7681" max="7681" width="17" style="116" customWidth="1"/>
    <col min="7682" max="7682" width="19.7109375" style="116" customWidth="1"/>
    <col min="7683" max="7683" width="3.42578125" style="116" customWidth="1"/>
    <col min="7684" max="7684" width="10.42578125" style="116" bestFit="1" customWidth="1"/>
    <col min="7685" max="7686" width="9.28515625" style="116" bestFit="1" customWidth="1"/>
    <col min="7687" max="7687" width="9.42578125" style="116" bestFit="1" customWidth="1"/>
    <col min="7688" max="7688" width="12.140625" style="116" customWidth="1"/>
    <col min="7689" max="7689" width="12.42578125" style="116" customWidth="1"/>
    <col min="7690" max="7690" width="11.28515625" style="116" customWidth="1"/>
    <col min="7691" max="7691" width="8.140625" style="116" bestFit="1" customWidth="1"/>
    <col min="7692" max="7692" width="15.7109375" style="116" bestFit="1" customWidth="1"/>
    <col min="7693" max="7693" width="15.42578125" style="116" bestFit="1" customWidth="1"/>
    <col min="7694" max="7694" width="4.7109375" style="116" customWidth="1"/>
    <col min="7695" max="7922" width="9.140625" style="116"/>
    <col min="7923" max="7923" width="17" style="116" customWidth="1"/>
    <col min="7924" max="7924" width="19.7109375" style="116" customWidth="1"/>
    <col min="7925" max="7928" width="12.42578125" style="116" customWidth="1"/>
    <col min="7929" max="7929" width="10.42578125" style="116" customWidth="1"/>
    <col min="7930" max="7930" width="12.140625" style="116" customWidth="1"/>
    <col min="7931" max="7931" width="12.42578125" style="116" customWidth="1"/>
    <col min="7932" max="7932" width="10" style="116" bestFit="1" customWidth="1"/>
    <col min="7933" max="7933" width="8.140625" style="116" bestFit="1" customWidth="1"/>
    <col min="7934" max="7934" width="15.7109375" style="116" bestFit="1" customWidth="1"/>
    <col min="7935" max="7935" width="15.42578125" style="116" bestFit="1" customWidth="1"/>
    <col min="7936" max="7936" width="4.140625" style="116" customWidth="1"/>
    <col min="7937" max="7937" width="17" style="116" customWidth="1"/>
    <col min="7938" max="7938" width="19.7109375" style="116" customWidth="1"/>
    <col min="7939" max="7939" width="3.42578125" style="116" customWidth="1"/>
    <col min="7940" max="7940" width="10.42578125" style="116" bestFit="1" customWidth="1"/>
    <col min="7941" max="7942" width="9.28515625" style="116" bestFit="1" customWidth="1"/>
    <col min="7943" max="7943" width="9.42578125" style="116" bestFit="1" customWidth="1"/>
    <col min="7944" max="7944" width="12.140625" style="116" customWidth="1"/>
    <col min="7945" max="7945" width="12.42578125" style="116" customWidth="1"/>
    <col min="7946" max="7946" width="11.28515625" style="116" customWidth="1"/>
    <col min="7947" max="7947" width="8.140625" style="116" bestFit="1" customWidth="1"/>
    <col min="7948" max="7948" width="15.7109375" style="116" bestFit="1" customWidth="1"/>
    <col min="7949" max="7949" width="15.42578125" style="116" bestFit="1" customWidth="1"/>
    <col min="7950" max="7950" width="4.7109375" style="116" customWidth="1"/>
    <col min="7951" max="8178" width="9.140625" style="116"/>
    <col min="8179" max="8179" width="17" style="116" customWidth="1"/>
    <col min="8180" max="8180" width="19.7109375" style="116" customWidth="1"/>
    <col min="8181" max="8184" width="12.42578125" style="116" customWidth="1"/>
    <col min="8185" max="8185" width="10.42578125" style="116" customWidth="1"/>
    <col min="8186" max="8186" width="12.140625" style="116" customWidth="1"/>
    <col min="8187" max="8187" width="12.42578125" style="116" customWidth="1"/>
    <col min="8188" max="8188" width="10" style="116" bestFit="1" customWidth="1"/>
    <col min="8189" max="8189" width="8.140625" style="116" bestFit="1" customWidth="1"/>
    <col min="8190" max="8190" width="15.7109375" style="116" bestFit="1" customWidth="1"/>
    <col min="8191" max="8191" width="15.42578125" style="116" bestFit="1" customWidth="1"/>
    <col min="8192" max="8192" width="4.140625" style="116" customWidth="1"/>
    <col min="8193" max="8193" width="17" style="116" customWidth="1"/>
    <col min="8194" max="8194" width="19.7109375" style="116" customWidth="1"/>
    <col min="8195" max="8195" width="3.42578125" style="116" customWidth="1"/>
    <col min="8196" max="8196" width="10.42578125" style="116" bestFit="1" customWidth="1"/>
    <col min="8197" max="8198" width="9.28515625" style="116" bestFit="1" customWidth="1"/>
    <col min="8199" max="8199" width="9.42578125" style="116" bestFit="1" customWidth="1"/>
    <col min="8200" max="8200" width="12.140625" style="116" customWidth="1"/>
    <col min="8201" max="8201" width="12.42578125" style="116" customWidth="1"/>
    <col min="8202" max="8202" width="11.28515625" style="116" customWidth="1"/>
    <col min="8203" max="8203" width="8.140625" style="116" bestFit="1" customWidth="1"/>
    <col min="8204" max="8204" width="15.7109375" style="116" bestFit="1" customWidth="1"/>
    <col min="8205" max="8205" width="15.42578125" style="116" bestFit="1" customWidth="1"/>
    <col min="8206" max="8206" width="4.7109375" style="116" customWidth="1"/>
    <col min="8207" max="8434" width="9.140625" style="116"/>
    <col min="8435" max="8435" width="17" style="116" customWidth="1"/>
    <col min="8436" max="8436" width="19.7109375" style="116" customWidth="1"/>
    <col min="8437" max="8440" width="12.42578125" style="116" customWidth="1"/>
    <col min="8441" max="8441" width="10.42578125" style="116" customWidth="1"/>
    <col min="8442" max="8442" width="12.140625" style="116" customWidth="1"/>
    <col min="8443" max="8443" width="12.42578125" style="116" customWidth="1"/>
    <col min="8444" max="8444" width="10" style="116" bestFit="1" customWidth="1"/>
    <col min="8445" max="8445" width="8.140625" style="116" bestFit="1" customWidth="1"/>
    <col min="8446" max="8446" width="15.7109375" style="116" bestFit="1" customWidth="1"/>
    <col min="8447" max="8447" width="15.42578125" style="116" bestFit="1" customWidth="1"/>
    <col min="8448" max="8448" width="4.140625" style="116" customWidth="1"/>
    <col min="8449" max="8449" width="17" style="116" customWidth="1"/>
    <col min="8450" max="8450" width="19.7109375" style="116" customWidth="1"/>
    <col min="8451" max="8451" width="3.42578125" style="116" customWidth="1"/>
    <col min="8452" max="8452" width="10.42578125" style="116" bestFit="1" customWidth="1"/>
    <col min="8453" max="8454" width="9.28515625" style="116" bestFit="1" customWidth="1"/>
    <col min="8455" max="8455" width="9.42578125" style="116" bestFit="1" customWidth="1"/>
    <col min="8456" max="8456" width="12.140625" style="116" customWidth="1"/>
    <col min="8457" max="8457" width="12.42578125" style="116" customWidth="1"/>
    <col min="8458" max="8458" width="11.28515625" style="116" customWidth="1"/>
    <col min="8459" max="8459" width="8.140625" style="116" bestFit="1" customWidth="1"/>
    <col min="8460" max="8460" width="15.7109375" style="116" bestFit="1" customWidth="1"/>
    <col min="8461" max="8461" width="15.42578125" style="116" bestFit="1" customWidth="1"/>
    <col min="8462" max="8462" width="4.7109375" style="116" customWidth="1"/>
    <col min="8463" max="8690" width="9.140625" style="116"/>
    <col min="8691" max="8691" width="17" style="116" customWidth="1"/>
    <col min="8692" max="8692" width="19.7109375" style="116" customWidth="1"/>
    <col min="8693" max="8696" width="12.42578125" style="116" customWidth="1"/>
    <col min="8697" max="8697" width="10.42578125" style="116" customWidth="1"/>
    <col min="8698" max="8698" width="12.140625" style="116" customWidth="1"/>
    <col min="8699" max="8699" width="12.42578125" style="116" customWidth="1"/>
    <col min="8700" max="8700" width="10" style="116" bestFit="1" customWidth="1"/>
    <col min="8701" max="8701" width="8.140625" style="116" bestFit="1" customWidth="1"/>
    <col min="8702" max="8702" width="15.7109375" style="116" bestFit="1" customWidth="1"/>
    <col min="8703" max="8703" width="15.42578125" style="116" bestFit="1" customWidth="1"/>
    <col min="8704" max="8704" width="4.140625" style="116" customWidth="1"/>
    <col min="8705" max="8705" width="17" style="116" customWidth="1"/>
    <col min="8706" max="8706" width="19.7109375" style="116" customWidth="1"/>
    <col min="8707" max="8707" width="3.42578125" style="116" customWidth="1"/>
    <col min="8708" max="8708" width="10.42578125" style="116" bestFit="1" customWidth="1"/>
    <col min="8709" max="8710" width="9.28515625" style="116" bestFit="1" customWidth="1"/>
    <col min="8711" max="8711" width="9.42578125" style="116" bestFit="1" customWidth="1"/>
    <col min="8712" max="8712" width="12.140625" style="116" customWidth="1"/>
    <col min="8713" max="8713" width="12.42578125" style="116" customWidth="1"/>
    <col min="8714" max="8714" width="11.28515625" style="116" customWidth="1"/>
    <col min="8715" max="8715" width="8.140625" style="116" bestFit="1" customWidth="1"/>
    <col min="8716" max="8716" width="15.7109375" style="116" bestFit="1" customWidth="1"/>
    <col min="8717" max="8717" width="15.42578125" style="116" bestFit="1" customWidth="1"/>
    <col min="8718" max="8718" width="4.7109375" style="116" customWidth="1"/>
    <col min="8719" max="8946" width="9.140625" style="116"/>
    <col min="8947" max="8947" width="17" style="116" customWidth="1"/>
    <col min="8948" max="8948" width="19.7109375" style="116" customWidth="1"/>
    <col min="8949" max="8952" width="12.42578125" style="116" customWidth="1"/>
    <col min="8953" max="8953" width="10.42578125" style="116" customWidth="1"/>
    <col min="8954" max="8954" width="12.140625" style="116" customWidth="1"/>
    <col min="8955" max="8955" width="12.42578125" style="116" customWidth="1"/>
    <col min="8956" max="8956" width="10" style="116" bestFit="1" customWidth="1"/>
    <col min="8957" max="8957" width="8.140625" style="116" bestFit="1" customWidth="1"/>
    <col min="8958" max="8958" width="15.7109375" style="116" bestFit="1" customWidth="1"/>
    <col min="8959" max="8959" width="15.42578125" style="116" bestFit="1" customWidth="1"/>
    <col min="8960" max="8960" width="4.140625" style="116" customWidth="1"/>
    <col min="8961" max="8961" width="17" style="116" customWidth="1"/>
    <col min="8962" max="8962" width="19.7109375" style="116" customWidth="1"/>
    <col min="8963" max="8963" width="3.42578125" style="116" customWidth="1"/>
    <col min="8964" max="8964" width="10.42578125" style="116" bestFit="1" customWidth="1"/>
    <col min="8965" max="8966" width="9.28515625" style="116" bestFit="1" customWidth="1"/>
    <col min="8967" max="8967" width="9.42578125" style="116" bestFit="1" customWidth="1"/>
    <col min="8968" max="8968" width="12.140625" style="116" customWidth="1"/>
    <col min="8969" max="8969" width="12.42578125" style="116" customWidth="1"/>
    <col min="8970" max="8970" width="11.28515625" style="116" customWidth="1"/>
    <col min="8971" max="8971" width="8.140625" style="116" bestFit="1" customWidth="1"/>
    <col min="8972" max="8972" width="15.7109375" style="116" bestFit="1" customWidth="1"/>
    <col min="8973" max="8973" width="15.42578125" style="116" bestFit="1" customWidth="1"/>
    <col min="8974" max="8974" width="4.7109375" style="116" customWidth="1"/>
    <col min="8975" max="9202" width="9.140625" style="116"/>
    <col min="9203" max="9203" width="17" style="116" customWidth="1"/>
    <col min="9204" max="9204" width="19.7109375" style="116" customWidth="1"/>
    <col min="9205" max="9208" width="12.42578125" style="116" customWidth="1"/>
    <col min="9209" max="9209" width="10.42578125" style="116" customWidth="1"/>
    <col min="9210" max="9210" width="12.140625" style="116" customWidth="1"/>
    <col min="9211" max="9211" width="12.42578125" style="116" customWidth="1"/>
    <col min="9212" max="9212" width="10" style="116" bestFit="1" customWidth="1"/>
    <col min="9213" max="9213" width="8.140625" style="116" bestFit="1" customWidth="1"/>
    <col min="9214" max="9214" width="15.7109375" style="116" bestFit="1" customWidth="1"/>
    <col min="9215" max="9215" width="15.42578125" style="116" bestFit="1" customWidth="1"/>
    <col min="9216" max="9216" width="4.140625" style="116" customWidth="1"/>
    <col min="9217" max="9217" width="17" style="116" customWidth="1"/>
    <col min="9218" max="9218" width="19.7109375" style="116" customWidth="1"/>
    <col min="9219" max="9219" width="3.42578125" style="116" customWidth="1"/>
    <col min="9220" max="9220" width="10.42578125" style="116" bestFit="1" customWidth="1"/>
    <col min="9221" max="9222" width="9.28515625" style="116" bestFit="1" customWidth="1"/>
    <col min="9223" max="9223" width="9.42578125" style="116" bestFit="1" customWidth="1"/>
    <col min="9224" max="9224" width="12.140625" style="116" customWidth="1"/>
    <col min="9225" max="9225" width="12.42578125" style="116" customWidth="1"/>
    <col min="9226" max="9226" width="11.28515625" style="116" customWidth="1"/>
    <col min="9227" max="9227" width="8.140625" style="116" bestFit="1" customWidth="1"/>
    <col min="9228" max="9228" width="15.7109375" style="116" bestFit="1" customWidth="1"/>
    <col min="9229" max="9229" width="15.42578125" style="116" bestFit="1" customWidth="1"/>
    <col min="9230" max="9230" width="4.7109375" style="116" customWidth="1"/>
    <col min="9231" max="9458" width="9.140625" style="116"/>
    <col min="9459" max="9459" width="17" style="116" customWidth="1"/>
    <col min="9460" max="9460" width="19.7109375" style="116" customWidth="1"/>
    <col min="9461" max="9464" width="12.42578125" style="116" customWidth="1"/>
    <col min="9465" max="9465" width="10.42578125" style="116" customWidth="1"/>
    <col min="9466" max="9466" width="12.140625" style="116" customWidth="1"/>
    <col min="9467" max="9467" width="12.42578125" style="116" customWidth="1"/>
    <col min="9468" max="9468" width="10" style="116" bestFit="1" customWidth="1"/>
    <col min="9469" max="9469" width="8.140625" style="116" bestFit="1" customWidth="1"/>
    <col min="9470" max="9470" width="15.7109375" style="116" bestFit="1" customWidth="1"/>
    <col min="9471" max="9471" width="15.42578125" style="116" bestFit="1" customWidth="1"/>
    <col min="9472" max="9472" width="4.140625" style="116" customWidth="1"/>
    <col min="9473" max="9473" width="17" style="116" customWidth="1"/>
    <col min="9474" max="9474" width="19.7109375" style="116" customWidth="1"/>
    <col min="9475" max="9475" width="3.42578125" style="116" customWidth="1"/>
    <col min="9476" max="9476" width="10.42578125" style="116" bestFit="1" customWidth="1"/>
    <col min="9477" max="9478" width="9.28515625" style="116" bestFit="1" customWidth="1"/>
    <col min="9479" max="9479" width="9.42578125" style="116" bestFit="1" customWidth="1"/>
    <col min="9480" max="9480" width="12.140625" style="116" customWidth="1"/>
    <col min="9481" max="9481" width="12.42578125" style="116" customWidth="1"/>
    <col min="9482" max="9482" width="11.28515625" style="116" customWidth="1"/>
    <col min="9483" max="9483" width="8.140625" style="116" bestFit="1" customWidth="1"/>
    <col min="9484" max="9484" width="15.7109375" style="116" bestFit="1" customWidth="1"/>
    <col min="9485" max="9485" width="15.42578125" style="116" bestFit="1" customWidth="1"/>
    <col min="9486" max="9486" width="4.7109375" style="116" customWidth="1"/>
    <col min="9487" max="9714" width="9.140625" style="116"/>
    <col min="9715" max="9715" width="17" style="116" customWidth="1"/>
    <col min="9716" max="9716" width="19.7109375" style="116" customWidth="1"/>
    <col min="9717" max="9720" width="12.42578125" style="116" customWidth="1"/>
    <col min="9721" max="9721" width="10.42578125" style="116" customWidth="1"/>
    <col min="9722" max="9722" width="12.140625" style="116" customWidth="1"/>
    <col min="9723" max="9723" width="12.42578125" style="116" customWidth="1"/>
    <col min="9724" max="9724" width="10" style="116" bestFit="1" customWidth="1"/>
    <col min="9725" max="9725" width="8.140625" style="116" bestFit="1" customWidth="1"/>
    <col min="9726" max="9726" width="15.7109375" style="116" bestFit="1" customWidth="1"/>
    <col min="9727" max="9727" width="15.42578125" style="116" bestFit="1" customWidth="1"/>
    <col min="9728" max="9728" width="4.140625" style="116" customWidth="1"/>
    <col min="9729" max="9729" width="17" style="116" customWidth="1"/>
    <col min="9730" max="9730" width="19.7109375" style="116" customWidth="1"/>
    <col min="9731" max="9731" width="3.42578125" style="116" customWidth="1"/>
    <col min="9732" max="9732" width="10.42578125" style="116" bestFit="1" customWidth="1"/>
    <col min="9733" max="9734" width="9.28515625" style="116" bestFit="1" customWidth="1"/>
    <col min="9735" max="9735" width="9.42578125" style="116" bestFit="1" customWidth="1"/>
    <col min="9736" max="9736" width="12.140625" style="116" customWidth="1"/>
    <col min="9737" max="9737" width="12.42578125" style="116" customWidth="1"/>
    <col min="9738" max="9738" width="11.28515625" style="116" customWidth="1"/>
    <col min="9739" max="9739" width="8.140625" style="116" bestFit="1" customWidth="1"/>
    <col min="9740" max="9740" width="15.7109375" style="116" bestFit="1" customWidth="1"/>
    <col min="9741" max="9741" width="15.42578125" style="116" bestFit="1" customWidth="1"/>
    <col min="9742" max="9742" width="4.7109375" style="116" customWidth="1"/>
    <col min="9743" max="9970" width="9.140625" style="116"/>
    <col min="9971" max="9971" width="17" style="116" customWidth="1"/>
    <col min="9972" max="9972" width="19.7109375" style="116" customWidth="1"/>
    <col min="9973" max="9976" width="12.42578125" style="116" customWidth="1"/>
    <col min="9977" max="9977" width="10.42578125" style="116" customWidth="1"/>
    <col min="9978" max="9978" width="12.140625" style="116" customWidth="1"/>
    <col min="9979" max="9979" width="12.42578125" style="116" customWidth="1"/>
    <col min="9980" max="9980" width="10" style="116" bestFit="1" customWidth="1"/>
    <col min="9981" max="9981" width="8.140625" style="116" bestFit="1" customWidth="1"/>
    <col min="9982" max="9982" width="15.7109375" style="116" bestFit="1" customWidth="1"/>
    <col min="9983" max="9983" width="15.42578125" style="116" bestFit="1" customWidth="1"/>
    <col min="9984" max="9984" width="4.140625" style="116" customWidth="1"/>
    <col min="9985" max="9985" width="17" style="116" customWidth="1"/>
    <col min="9986" max="9986" width="19.7109375" style="116" customWidth="1"/>
    <col min="9987" max="9987" width="3.42578125" style="116" customWidth="1"/>
    <col min="9988" max="9988" width="10.42578125" style="116" bestFit="1" customWidth="1"/>
    <col min="9989" max="9990" width="9.28515625" style="116" bestFit="1" customWidth="1"/>
    <col min="9991" max="9991" width="9.42578125" style="116" bestFit="1" customWidth="1"/>
    <col min="9992" max="9992" width="12.140625" style="116" customWidth="1"/>
    <col min="9993" max="9993" width="12.42578125" style="116" customWidth="1"/>
    <col min="9994" max="9994" width="11.28515625" style="116" customWidth="1"/>
    <col min="9995" max="9995" width="8.140625" style="116" bestFit="1" customWidth="1"/>
    <col min="9996" max="9996" width="15.7109375" style="116" bestFit="1" customWidth="1"/>
    <col min="9997" max="9997" width="15.42578125" style="116" bestFit="1" customWidth="1"/>
    <col min="9998" max="9998" width="4.7109375" style="116" customWidth="1"/>
    <col min="9999" max="10226" width="9.140625" style="116"/>
    <col min="10227" max="10227" width="17" style="116" customWidth="1"/>
    <col min="10228" max="10228" width="19.7109375" style="116" customWidth="1"/>
    <col min="10229" max="10232" width="12.42578125" style="116" customWidth="1"/>
    <col min="10233" max="10233" width="10.42578125" style="116" customWidth="1"/>
    <col min="10234" max="10234" width="12.140625" style="116" customWidth="1"/>
    <col min="10235" max="10235" width="12.42578125" style="116" customWidth="1"/>
    <col min="10236" max="10236" width="10" style="116" bestFit="1" customWidth="1"/>
    <col min="10237" max="10237" width="8.140625" style="116" bestFit="1" customWidth="1"/>
    <col min="10238" max="10238" width="15.7109375" style="116" bestFit="1" customWidth="1"/>
    <col min="10239" max="10239" width="15.42578125" style="116" bestFit="1" customWidth="1"/>
    <col min="10240" max="10240" width="4.140625" style="116" customWidth="1"/>
    <col min="10241" max="10241" width="17" style="116" customWidth="1"/>
    <col min="10242" max="10242" width="19.7109375" style="116" customWidth="1"/>
    <col min="10243" max="10243" width="3.42578125" style="116" customWidth="1"/>
    <col min="10244" max="10244" width="10.42578125" style="116" bestFit="1" customWidth="1"/>
    <col min="10245" max="10246" width="9.28515625" style="116" bestFit="1" customWidth="1"/>
    <col min="10247" max="10247" width="9.42578125" style="116" bestFit="1" customWidth="1"/>
    <col min="10248" max="10248" width="12.140625" style="116" customWidth="1"/>
    <col min="10249" max="10249" width="12.42578125" style="116" customWidth="1"/>
    <col min="10250" max="10250" width="11.28515625" style="116" customWidth="1"/>
    <col min="10251" max="10251" width="8.140625" style="116" bestFit="1" customWidth="1"/>
    <col min="10252" max="10252" width="15.7109375" style="116" bestFit="1" customWidth="1"/>
    <col min="10253" max="10253" width="15.42578125" style="116" bestFit="1" customWidth="1"/>
    <col min="10254" max="10254" width="4.7109375" style="116" customWidth="1"/>
    <col min="10255" max="10482" width="9.140625" style="116"/>
    <col min="10483" max="10483" width="17" style="116" customWidth="1"/>
    <col min="10484" max="10484" width="19.7109375" style="116" customWidth="1"/>
    <col min="10485" max="10488" width="12.42578125" style="116" customWidth="1"/>
    <col min="10489" max="10489" width="10.42578125" style="116" customWidth="1"/>
    <col min="10490" max="10490" width="12.140625" style="116" customWidth="1"/>
    <col min="10491" max="10491" width="12.42578125" style="116" customWidth="1"/>
    <col min="10492" max="10492" width="10" style="116" bestFit="1" customWidth="1"/>
    <col min="10493" max="10493" width="8.140625" style="116" bestFit="1" customWidth="1"/>
    <col min="10494" max="10494" width="15.7109375" style="116" bestFit="1" customWidth="1"/>
    <col min="10495" max="10495" width="15.42578125" style="116" bestFit="1" customWidth="1"/>
    <col min="10496" max="10496" width="4.140625" style="116" customWidth="1"/>
    <col min="10497" max="10497" width="17" style="116" customWidth="1"/>
    <col min="10498" max="10498" width="19.7109375" style="116" customWidth="1"/>
    <col min="10499" max="10499" width="3.42578125" style="116" customWidth="1"/>
    <col min="10500" max="10500" width="10.42578125" style="116" bestFit="1" customWidth="1"/>
    <col min="10501" max="10502" width="9.28515625" style="116" bestFit="1" customWidth="1"/>
    <col min="10503" max="10503" width="9.42578125" style="116" bestFit="1" customWidth="1"/>
    <col min="10504" max="10504" width="12.140625" style="116" customWidth="1"/>
    <col min="10505" max="10505" width="12.42578125" style="116" customWidth="1"/>
    <col min="10506" max="10506" width="11.28515625" style="116" customWidth="1"/>
    <col min="10507" max="10507" width="8.140625" style="116" bestFit="1" customWidth="1"/>
    <col min="10508" max="10508" width="15.7109375" style="116" bestFit="1" customWidth="1"/>
    <col min="10509" max="10509" width="15.42578125" style="116" bestFit="1" customWidth="1"/>
    <col min="10510" max="10510" width="4.7109375" style="116" customWidth="1"/>
    <col min="10511" max="10738" width="9.140625" style="116"/>
    <col min="10739" max="10739" width="17" style="116" customWidth="1"/>
    <col min="10740" max="10740" width="19.7109375" style="116" customWidth="1"/>
    <col min="10741" max="10744" width="12.42578125" style="116" customWidth="1"/>
    <col min="10745" max="10745" width="10.42578125" style="116" customWidth="1"/>
    <col min="10746" max="10746" width="12.140625" style="116" customWidth="1"/>
    <col min="10747" max="10747" width="12.42578125" style="116" customWidth="1"/>
    <col min="10748" max="10748" width="10" style="116" bestFit="1" customWidth="1"/>
    <col min="10749" max="10749" width="8.140625" style="116" bestFit="1" customWidth="1"/>
    <col min="10750" max="10750" width="15.7109375" style="116" bestFit="1" customWidth="1"/>
    <col min="10751" max="10751" width="15.42578125" style="116" bestFit="1" customWidth="1"/>
    <col min="10752" max="10752" width="4.140625" style="116" customWidth="1"/>
    <col min="10753" max="10753" width="17" style="116" customWidth="1"/>
    <col min="10754" max="10754" width="19.7109375" style="116" customWidth="1"/>
    <col min="10755" max="10755" width="3.42578125" style="116" customWidth="1"/>
    <col min="10756" max="10756" width="10.42578125" style="116" bestFit="1" customWidth="1"/>
    <col min="10757" max="10758" width="9.28515625" style="116" bestFit="1" customWidth="1"/>
    <col min="10759" max="10759" width="9.42578125" style="116" bestFit="1" customWidth="1"/>
    <col min="10760" max="10760" width="12.140625" style="116" customWidth="1"/>
    <col min="10761" max="10761" width="12.42578125" style="116" customWidth="1"/>
    <col min="10762" max="10762" width="11.28515625" style="116" customWidth="1"/>
    <col min="10763" max="10763" width="8.140625" style="116" bestFit="1" customWidth="1"/>
    <col min="10764" max="10764" width="15.7109375" style="116" bestFit="1" customWidth="1"/>
    <col min="10765" max="10765" width="15.42578125" style="116" bestFit="1" customWidth="1"/>
    <col min="10766" max="10766" width="4.7109375" style="116" customWidth="1"/>
    <col min="10767" max="10994" width="9.140625" style="116"/>
    <col min="10995" max="10995" width="17" style="116" customWidth="1"/>
    <col min="10996" max="10996" width="19.7109375" style="116" customWidth="1"/>
    <col min="10997" max="11000" width="12.42578125" style="116" customWidth="1"/>
    <col min="11001" max="11001" width="10.42578125" style="116" customWidth="1"/>
    <col min="11002" max="11002" width="12.140625" style="116" customWidth="1"/>
    <col min="11003" max="11003" width="12.42578125" style="116" customWidth="1"/>
    <col min="11004" max="11004" width="10" style="116" bestFit="1" customWidth="1"/>
    <col min="11005" max="11005" width="8.140625" style="116" bestFit="1" customWidth="1"/>
    <col min="11006" max="11006" width="15.7109375" style="116" bestFit="1" customWidth="1"/>
    <col min="11007" max="11007" width="15.42578125" style="116" bestFit="1" customWidth="1"/>
    <col min="11008" max="11008" width="4.140625" style="116" customWidth="1"/>
    <col min="11009" max="11009" width="17" style="116" customWidth="1"/>
    <col min="11010" max="11010" width="19.7109375" style="116" customWidth="1"/>
    <col min="11011" max="11011" width="3.42578125" style="116" customWidth="1"/>
    <col min="11012" max="11012" width="10.42578125" style="116" bestFit="1" customWidth="1"/>
    <col min="11013" max="11014" width="9.28515625" style="116" bestFit="1" customWidth="1"/>
    <col min="11015" max="11015" width="9.42578125" style="116" bestFit="1" customWidth="1"/>
    <col min="11016" max="11016" width="12.140625" style="116" customWidth="1"/>
    <col min="11017" max="11017" width="12.42578125" style="116" customWidth="1"/>
    <col min="11018" max="11018" width="11.28515625" style="116" customWidth="1"/>
    <col min="11019" max="11019" width="8.140625" style="116" bestFit="1" customWidth="1"/>
    <col min="11020" max="11020" width="15.7109375" style="116" bestFit="1" customWidth="1"/>
    <col min="11021" max="11021" width="15.42578125" style="116" bestFit="1" customWidth="1"/>
    <col min="11022" max="11022" width="4.7109375" style="116" customWidth="1"/>
    <col min="11023" max="11250" width="9.140625" style="116"/>
    <col min="11251" max="11251" width="17" style="116" customWidth="1"/>
    <col min="11252" max="11252" width="19.7109375" style="116" customWidth="1"/>
    <col min="11253" max="11256" width="12.42578125" style="116" customWidth="1"/>
    <col min="11257" max="11257" width="10.42578125" style="116" customWidth="1"/>
    <col min="11258" max="11258" width="12.140625" style="116" customWidth="1"/>
    <col min="11259" max="11259" width="12.42578125" style="116" customWidth="1"/>
    <col min="11260" max="11260" width="10" style="116" bestFit="1" customWidth="1"/>
    <col min="11261" max="11261" width="8.140625" style="116" bestFit="1" customWidth="1"/>
    <col min="11262" max="11262" width="15.7109375" style="116" bestFit="1" customWidth="1"/>
    <col min="11263" max="11263" width="15.42578125" style="116" bestFit="1" customWidth="1"/>
    <col min="11264" max="11264" width="4.140625" style="116" customWidth="1"/>
    <col min="11265" max="11265" width="17" style="116" customWidth="1"/>
    <col min="11266" max="11266" width="19.7109375" style="116" customWidth="1"/>
    <col min="11267" max="11267" width="3.42578125" style="116" customWidth="1"/>
    <col min="11268" max="11268" width="10.42578125" style="116" bestFit="1" customWidth="1"/>
    <col min="11269" max="11270" width="9.28515625" style="116" bestFit="1" customWidth="1"/>
    <col min="11271" max="11271" width="9.42578125" style="116" bestFit="1" customWidth="1"/>
    <col min="11272" max="11272" width="12.140625" style="116" customWidth="1"/>
    <col min="11273" max="11273" width="12.42578125" style="116" customWidth="1"/>
    <col min="11274" max="11274" width="11.28515625" style="116" customWidth="1"/>
    <col min="11275" max="11275" width="8.140625" style="116" bestFit="1" customWidth="1"/>
    <col min="11276" max="11276" width="15.7109375" style="116" bestFit="1" customWidth="1"/>
    <col min="11277" max="11277" width="15.42578125" style="116" bestFit="1" customWidth="1"/>
    <col min="11278" max="11278" width="4.7109375" style="116" customWidth="1"/>
    <col min="11279" max="11506" width="9.140625" style="116"/>
    <col min="11507" max="11507" width="17" style="116" customWidth="1"/>
    <col min="11508" max="11508" width="19.7109375" style="116" customWidth="1"/>
    <col min="11509" max="11512" width="12.42578125" style="116" customWidth="1"/>
    <col min="11513" max="11513" width="10.42578125" style="116" customWidth="1"/>
    <col min="11514" max="11514" width="12.140625" style="116" customWidth="1"/>
    <col min="11515" max="11515" width="12.42578125" style="116" customWidth="1"/>
    <col min="11516" max="11516" width="10" style="116" bestFit="1" customWidth="1"/>
    <col min="11517" max="11517" width="8.140625" style="116" bestFit="1" customWidth="1"/>
    <col min="11518" max="11518" width="15.7109375" style="116" bestFit="1" customWidth="1"/>
    <col min="11519" max="11519" width="15.42578125" style="116" bestFit="1" customWidth="1"/>
    <col min="11520" max="11520" width="4.140625" style="116" customWidth="1"/>
    <col min="11521" max="11521" width="17" style="116" customWidth="1"/>
    <col min="11522" max="11522" width="19.7109375" style="116" customWidth="1"/>
    <col min="11523" max="11523" width="3.42578125" style="116" customWidth="1"/>
    <col min="11524" max="11524" width="10.42578125" style="116" bestFit="1" customWidth="1"/>
    <col min="11525" max="11526" width="9.28515625" style="116" bestFit="1" customWidth="1"/>
    <col min="11527" max="11527" width="9.42578125" style="116" bestFit="1" customWidth="1"/>
    <col min="11528" max="11528" width="12.140625" style="116" customWidth="1"/>
    <col min="11529" max="11529" width="12.42578125" style="116" customWidth="1"/>
    <col min="11530" max="11530" width="11.28515625" style="116" customWidth="1"/>
    <col min="11531" max="11531" width="8.140625" style="116" bestFit="1" customWidth="1"/>
    <col min="11532" max="11532" width="15.7109375" style="116" bestFit="1" customWidth="1"/>
    <col min="11533" max="11533" width="15.42578125" style="116" bestFit="1" customWidth="1"/>
    <col min="11534" max="11534" width="4.7109375" style="116" customWidth="1"/>
    <col min="11535" max="11762" width="9.140625" style="116"/>
    <col min="11763" max="11763" width="17" style="116" customWidth="1"/>
    <col min="11764" max="11764" width="19.7109375" style="116" customWidth="1"/>
    <col min="11765" max="11768" width="12.42578125" style="116" customWidth="1"/>
    <col min="11769" max="11769" width="10.42578125" style="116" customWidth="1"/>
    <col min="11770" max="11770" width="12.140625" style="116" customWidth="1"/>
    <col min="11771" max="11771" width="12.42578125" style="116" customWidth="1"/>
    <col min="11772" max="11772" width="10" style="116" bestFit="1" customWidth="1"/>
    <col min="11773" max="11773" width="8.140625" style="116" bestFit="1" customWidth="1"/>
    <col min="11774" max="11774" width="15.7109375" style="116" bestFit="1" customWidth="1"/>
    <col min="11775" max="11775" width="15.42578125" style="116" bestFit="1" customWidth="1"/>
    <col min="11776" max="11776" width="4.140625" style="116" customWidth="1"/>
    <col min="11777" max="11777" width="17" style="116" customWidth="1"/>
    <col min="11778" max="11778" width="19.7109375" style="116" customWidth="1"/>
    <col min="11779" max="11779" width="3.42578125" style="116" customWidth="1"/>
    <col min="11780" max="11780" width="10.42578125" style="116" bestFit="1" customWidth="1"/>
    <col min="11781" max="11782" width="9.28515625" style="116" bestFit="1" customWidth="1"/>
    <col min="11783" max="11783" width="9.42578125" style="116" bestFit="1" customWidth="1"/>
    <col min="11784" max="11784" width="12.140625" style="116" customWidth="1"/>
    <col min="11785" max="11785" width="12.42578125" style="116" customWidth="1"/>
    <col min="11786" max="11786" width="11.28515625" style="116" customWidth="1"/>
    <col min="11787" max="11787" width="8.140625" style="116" bestFit="1" customWidth="1"/>
    <col min="11788" max="11788" width="15.7109375" style="116" bestFit="1" customWidth="1"/>
    <col min="11789" max="11789" width="15.42578125" style="116" bestFit="1" customWidth="1"/>
    <col min="11790" max="11790" width="4.7109375" style="116" customWidth="1"/>
    <col min="11791" max="12018" width="9.140625" style="116"/>
    <col min="12019" max="12019" width="17" style="116" customWidth="1"/>
    <col min="12020" max="12020" width="19.7109375" style="116" customWidth="1"/>
    <col min="12021" max="12024" width="12.42578125" style="116" customWidth="1"/>
    <col min="12025" max="12025" width="10.42578125" style="116" customWidth="1"/>
    <col min="12026" max="12026" width="12.140625" style="116" customWidth="1"/>
    <col min="12027" max="12027" width="12.42578125" style="116" customWidth="1"/>
    <col min="12028" max="12028" width="10" style="116" bestFit="1" customWidth="1"/>
    <col min="12029" max="12029" width="8.140625" style="116" bestFit="1" customWidth="1"/>
    <col min="12030" max="12030" width="15.7109375" style="116" bestFit="1" customWidth="1"/>
    <col min="12031" max="12031" width="15.42578125" style="116" bestFit="1" customWidth="1"/>
    <col min="12032" max="12032" width="4.140625" style="116" customWidth="1"/>
    <col min="12033" max="12033" width="17" style="116" customWidth="1"/>
    <col min="12034" max="12034" width="19.7109375" style="116" customWidth="1"/>
    <col min="12035" max="12035" width="3.42578125" style="116" customWidth="1"/>
    <col min="12036" max="12036" width="10.42578125" style="116" bestFit="1" customWidth="1"/>
    <col min="12037" max="12038" width="9.28515625" style="116" bestFit="1" customWidth="1"/>
    <col min="12039" max="12039" width="9.42578125" style="116" bestFit="1" customWidth="1"/>
    <col min="12040" max="12040" width="12.140625" style="116" customWidth="1"/>
    <col min="12041" max="12041" width="12.42578125" style="116" customWidth="1"/>
    <col min="12042" max="12042" width="11.28515625" style="116" customWidth="1"/>
    <col min="12043" max="12043" width="8.140625" style="116" bestFit="1" customWidth="1"/>
    <col min="12044" max="12044" width="15.7109375" style="116" bestFit="1" customWidth="1"/>
    <col min="12045" max="12045" width="15.42578125" style="116" bestFit="1" customWidth="1"/>
    <col min="12046" max="12046" width="4.7109375" style="116" customWidth="1"/>
    <col min="12047" max="12274" width="9.140625" style="116"/>
    <col min="12275" max="12275" width="17" style="116" customWidth="1"/>
    <col min="12276" max="12276" width="19.7109375" style="116" customWidth="1"/>
    <col min="12277" max="12280" width="12.42578125" style="116" customWidth="1"/>
    <col min="12281" max="12281" width="10.42578125" style="116" customWidth="1"/>
    <col min="12282" max="12282" width="12.140625" style="116" customWidth="1"/>
    <col min="12283" max="12283" width="12.42578125" style="116" customWidth="1"/>
    <col min="12284" max="12284" width="10" style="116" bestFit="1" customWidth="1"/>
    <col min="12285" max="12285" width="8.140625" style="116" bestFit="1" customWidth="1"/>
    <col min="12286" max="12286" width="15.7109375" style="116" bestFit="1" customWidth="1"/>
    <col min="12287" max="12287" width="15.42578125" style="116" bestFit="1" customWidth="1"/>
    <col min="12288" max="12288" width="4.140625" style="116" customWidth="1"/>
    <col min="12289" max="12289" width="17" style="116" customWidth="1"/>
    <col min="12290" max="12290" width="19.7109375" style="116" customWidth="1"/>
    <col min="12291" max="12291" width="3.42578125" style="116" customWidth="1"/>
    <col min="12292" max="12292" width="10.42578125" style="116" bestFit="1" customWidth="1"/>
    <col min="12293" max="12294" width="9.28515625" style="116" bestFit="1" customWidth="1"/>
    <col min="12295" max="12295" width="9.42578125" style="116" bestFit="1" customWidth="1"/>
    <col min="12296" max="12296" width="12.140625" style="116" customWidth="1"/>
    <col min="12297" max="12297" width="12.42578125" style="116" customWidth="1"/>
    <col min="12298" max="12298" width="11.28515625" style="116" customWidth="1"/>
    <col min="12299" max="12299" width="8.140625" style="116" bestFit="1" customWidth="1"/>
    <col min="12300" max="12300" width="15.7109375" style="116" bestFit="1" customWidth="1"/>
    <col min="12301" max="12301" width="15.42578125" style="116" bestFit="1" customWidth="1"/>
    <col min="12302" max="12302" width="4.7109375" style="116" customWidth="1"/>
    <col min="12303" max="12530" width="9.140625" style="116"/>
    <col min="12531" max="12531" width="17" style="116" customWidth="1"/>
    <col min="12532" max="12532" width="19.7109375" style="116" customWidth="1"/>
    <col min="12533" max="12536" width="12.42578125" style="116" customWidth="1"/>
    <col min="12537" max="12537" width="10.42578125" style="116" customWidth="1"/>
    <col min="12538" max="12538" width="12.140625" style="116" customWidth="1"/>
    <col min="12539" max="12539" width="12.42578125" style="116" customWidth="1"/>
    <col min="12540" max="12540" width="10" style="116" bestFit="1" customWidth="1"/>
    <col min="12541" max="12541" width="8.140625" style="116" bestFit="1" customWidth="1"/>
    <col min="12542" max="12542" width="15.7109375" style="116" bestFit="1" customWidth="1"/>
    <col min="12543" max="12543" width="15.42578125" style="116" bestFit="1" customWidth="1"/>
    <col min="12544" max="12544" width="4.140625" style="116" customWidth="1"/>
    <col min="12545" max="12545" width="17" style="116" customWidth="1"/>
    <col min="12546" max="12546" width="19.7109375" style="116" customWidth="1"/>
    <col min="12547" max="12547" width="3.42578125" style="116" customWidth="1"/>
    <col min="12548" max="12548" width="10.42578125" style="116" bestFit="1" customWidth="1"/>
    <col min="12549" max="12550" width="9.28515625" style="116" bestFit="1" customWidth="1"/>
    <col min="12551" max="12551" width="9.42578125" style="116" bestFit="1" customWidth="1"/>
    <col min="12552" max="12552" width="12.140625" style="116" customWidth="1"/>
    <col min="12553" max="12553" width="12.42578125" style="116" customWidth="1"/>
    <col min="12554" max="12554" width="11.28515625" style="116" customWidth="1"/>
    <col min="12555" max="12555" width="8.140625" style="116" bestFit="1" customWidth="1"/>
    <col min="12556" max="12556" width="15.7109375" style="116" bestFit="1" customWidth="1"/>
    <col min="12557" max="12557" width="15.42578125" style="116" bestFit="1" customWidth="1"/>
    <col min="12558" max="12558" width="4.7109375" style="116" customWidth="1"/>
    <col min="12559" max="12786" width="9.140625" style="116"/>
    <col min="12787" max="12787" width="17" style="116" customWidth="1"/>
    <col min="12788" max="12788" width="19.7109375" style="116" customWidth="1"/>
    <col min="12789" max="12792" width="12.42578125" style="116" customWidth="1"/>
    <col min="12793" max="12793" width="10.42578125" style="116" customWidth="1"/>
    <col min="12794" max="12794" width="12.140625" style="116" customWidth="1"/>
    <col min="12795" max="12795" width="12.42578125" style="116" customWidth="1"/>
    <col min="12796" max="12796" width="10" style="116" bestFit="1" customWidth="1"/>
    <col min="12797" max="12797" width="8.140625" style="116" bestFit="1" customWidth="1"/>
    <col min="12798" max="12798" width="15.7109375" style="116" bestFit="1" customWidth="1"/>
    <col min="12799" max="12799" width="15.42578125" style="116" bestFit="1" customWidth="1"/>
    <col min="12800" max="12800" width="4.140625" style="116" customWidth="1"/>
    <col min="12801" max="12801" width="17" style="116" customWidth="1"/>
    <col min="12802" max="12802" width="19.7109375" style="116" customWidth="1"/>
    <col min="12803" max="12803" width="3.42578125" style="116" customWidth="1"/>
    <col min="12804" max="12804" width="10.42578125" style="116" bestFit="1" customWidth="1"/>
    <col min="12805" max="12806" width="9.28515625" style="116" bestFit="1" customWidth="1"/>
    <col min="12807" max="12807" width="9.42578125" style="116" bestFit="1" customWidth="1"/>
    <col min="12808" max="12808" width="12.140625" style="116" customWidth="1"/>
    <col min="12809" max="12809" width="12.42578125" style="116" customWidth="1"/>
    <col min="12810" max="12810" width="11.28515625" style="116" customWidth="1"/>
    <col min="12811" max="12811" width="8.140625" style="116" bestFit="1" customWidth="1"/>
    <col min="12812" max="12812" width="15.7109375" style="116" bestFit="1" customWidth="1"/>
    <col min="12813" max="12813" width="15.42578125" style="116" bestFit="1" customWidth="1"/>
    <col min="12814" max="12814" width="4.7109375" style="116" customWidth="1"/>
    <col min="12815" max="13042" width="9.140625" style="116"/>
    <col min="13043" max="13043" width="17" style="116" customWidth="1"/>
    <col min="13044" max="13044" width="19.7109375" style="116" customWidth="1"/>
    <col min="13045" max="13048" width="12.42578125" style="116" customWidth="1"/>
    <col min="13049" max="13049" width="10.42578125" style="116" customWidth="1"/>
    <col min="13050" max="13050" width="12.140625" style="116" customWidth="1"/>
    <col min="13051" max="13051" width="12.42578125" style="116" customWidth="1"/>
    <col min="13052" max="13052" width="10" style="116" bestFit="1" customWidth="1"/>
    <col min="13053" max="13053" width="8.140625" style="116" bestFit="1" customWidth="1"/>
    <col min="13054" max="13054" width="15.7109375" style="116" bestFit="1" customWidth="1"/>
    <col min="13055" max="13055" width="15.42578125" style="116" bestFit="1" customWidth="1"/>
    <col min="13056" max="13056" width="4.140625" style="116" customWidth="1"/>
    <col min="13057" max="13057" width="17" style="116" customWidth="1"/>
    <col min="13058" max="13058" width="19.7109375" style="116" customWidth="1"/>
    <col min="13059" max="13059" width="3.42578125" style="116" customWidth="1"/>
    <col min="13060" max="13060" width="10.42578125" style="116" bestFit="1" customWidth="1"/>
    <col min="13061" max="13062" width="9.28515625" style="116" bestFit="1" customWidth="1"/>
    <col min="13063" max="13063" width="9.42578125" style="116" bestFit="1" customWidth="1"/>
    <col min="13064" max="13064" width="12.140625" style="116" customWidth="1"/>
    <col min="13065" max="13065" width="12.42578125" style="116" customWidth="1"/>
    <col min="13066" max="13066" width="11.28515625" style="116" customWidth="1"/>
    <col min="13067" max="13067" width="8.140625" style="116" bestFit="1" customWidth="1"/>
    <col min="13068" max="13068" width="15.7109375" style="116" bestFit="1" customWidth="1"/>
    <col min="13069" max="13069" width="15.42578125" style="116" bestFit="1" customWidth="1"/>
    <col min="13070" max="13070" width="4.7109375" style="116" customWidth="1"/>
    <col min="13071" max="13298" width="9.140625" style="116"/>
    <col min="13299" max="13299" width="17" style="116" customWidth="1"/>
    <col min="13300" max="13300" width="19.7109375" style="116" customWidth="1"/>
    <col min="13301" max="13304" width="12.42578125" style="116" customWidth="1"/>
    <col min="13305" max="13305" width="10.42578125" style="116" customWidth="1"/>
    <col min="13306" max="13306" width="12.140625" style="116" customWidth="1"/>
    <col min="13307" max="13307" width="12.42578125" style="116" customWidth="1"/>
    <col min="13308" max="13308" width="10" style="116" bestFit="1" customWidth="1"/>
    <col min="13309" max="13309" width="8.140625" style="116" bestFit="1" customWidth="1"/>
    <col min="13310" max="13310" width="15.7109375" style="116" bestFit="1" customWidth="1"/>
    <col min="13311" max="13311" width="15.42578125" style="116" bestFit="1" customWidth="1"/>
    <col min="13312" max="13312" width="4.140625" style="116" customWidth="1"/>
    <col min="13313" max="13313" width="17" style="116" customWidth="1"/>
    <col min="13314" max="13314" width="19.7109375" style="116" customWidth="1"/>
    <col min="13315" max="13315" width="3.42578125" style="116" customWidth="1"/>
    <col min="13316" max="13316" width="10.42578125" style="116" bestFit="1" customWidth="1"/>
    <col min="13317" max="13318" width="9.28515625" style="116" bestFit="1" customWidth="1"/>
    <col min="13319" max="13319" width="9.42578125" style="116" bestFit="1" customWidth="1"/>
    <col min="13320" max="13320" width="12.140625" style="116" customWidth="1"/>
    <col min="13321" max="13321" width="12.42578125" style="116" customWidth="1"/>
    <col min="13322" max="13322" width="11.28515625" style="116" customWidth="1"/>
    <col min="13323" max="13323" width="8.140625" style="116" bestFit="1" customWidth="1"/>
    <col min="13324" max="13324" width="15.7109375" style="116" bestFit="1" customWidth="1"/>
    <col min="13325" max="13325" width="15.42578125" style="116" bestFit="1" customWidth="1"/>
    <col min="13326" max="13326" width="4.7109375" style="116" customWidth="1"/>
    <col min="13327" max="13554" width="9.140625" style="116"/>
    <col min="13555" max="13555" width="17" style="116" customWidth="1"/>
    <col min="13556" max="13556" width="19.7109375" style="116" customWidth="1"/>
    <col min="13557" max="13560" width="12.42578125" style="116" customWidth="1"/>
    <col min="13561" max="13561" width="10.42578125" style="116" customWidth="1"/>
    <col min="13562" max="13562" width="12.140625" style="116" customWidth="1"/>
    <col min="13563" max="13563" width="12.42578125" style="116" customWidth="1"/>
    <col min="13564" max="13564" width="10" style="116" bestFit="1" customWidth="1"/>
    <col min="13565" max="13565" width="8.140625" style="116" bestFit="1" customWidth="1"/>
    <col min="13566" max="13566" width="15.7109375" style="116" bestFit="1" customWidth="1"/>
    <col min="13567" max="13567" width="15.42578125" style="116" bestFit="1" customWidth="1"/>
    <col min="13568" max="13568" width="4.140625" style="116" customWidth="1"/>
    <col min="13569" max="13569" width="17" style="116" customWidth="1"/>
    <col min="13570" max="13570" width="19.7109375" style="116" customWidth="1"/>
    <col min="13571" max="13571" width="3.42578125" style="116" customWidth="1"/>
    <col min="13572" max="13572" width="10.42578125" style="116" bestFit="1" customWidth="1"/>
    <col min="13573" max="13574" width="9.28515625" style="116" bestFit="1" customWidth="1"/>
    <col min="13575" max="13575" width="9.42578125" style="116" bestFit="1" customWidth="1"/>
    <col min="13576" max="13576" width="12.140625" style="116" customWidth="1"/>
    <col min="13577" max="13577" width="12.42578125" style="116" customWidth="1"/>
    <col min="13578" max="13578" width="11.28515625" style="116" customWidth="1"/>
    <col min="13579" max="13579" width="8.140625" style="116" bestFit="1" customWidth="1"/>
    <col min="13580" max="13580" width="15.7109375" style="116" bestFit="1" customWidth="1"/>
    <col min="13581" max="13581" width="15.42578125" style="116" bestFit="1" customWidth="1"/>
    <col min="13582" max="13582" width="4.7109375" style="116" customWidth="1"/>
    <col min="13583" max="13810" width="9.140625" style="116"/>
    <col min="13811" max="13811" width="17" style="116" customWidth="1"/>
    <col min="13812" max="13812" width="19.7109375" style="116" customWidth="1"/>
    <col min="13813" max="13816" width="12.42578125" style="116" customWidth="1"/>
    <col min="13817" max="13817" width="10.42578125" style="116" customWidth="1"/>
    <col min="13818" max="13818" width="12.140625" style="116" customWidth="1"/>
    <col min="13819" max="13819" width="12.42578125" style="116" customWidth="1"/>
    <col min="13820" max="13820" width="10" style="116" bestFit="1" customWidth="1"/>
    <col min="13821" max="13821" width="8.140625" style="116" bestFit="1" customWidth="1"/>
    <col min="13822" max="13822" width="15.7109375" style="116" bestFit="1" customWidth="1"/>
    <col min="13823" max="13823" width="15.42578125" style="116" bestFit="1" customWidth="1"/>
    <col min="13824" max="13824" width="4.140625" style="116" customWidth="1"/>
    <col min="13825" max="13825" width="17" style="116" customWidth="1"/>
    <col min="13826" max="13826" width="19.7109375" style="116" customWidth="1"/>
    <col min="13827" max="13827" width="3.42578125" style="116" customWidth="1"/>
    <col min="13828" max="13828" width="10.42578125" style="116" bestFit="1" customWidth="1"/>
    <col min="13829" max="13830" width="9.28515625" style="116" bestFit="1" customWidth="1"/>
    <col min="13831" max="13831" width="9.42578125" style="116" bestFit="1" customWidth="1"/>
    <col min="13832" max="13832" width="12.140625" style="116" customWidth="1"/>
    <col min="13833" max="13833" width="12.42578125" style="116" customWidth="1"/>
    <col min="13834" max="13834" width="11.28515625" style="116" customWidth="1"/>
    <col min="13835" max="13835" width="8.140625" style="116" bestFit="1" customWidth="1"/>
    <col min="13836" max="13836" width="15.7109375" style="116" bestFit="1" customWidth="1"/>
    <col min="13837" max="13837" width="15.42578125" style="116" bestFit="1" customWidth="1"/>
    <col min="13838" max="13838" width="4.7109375" style="116" customWidth="1"/>
    <col min="13839" max="14066" width="9.140625" style="116"/>
    <col min="14067" max="14067" width="17" style="116" customWidth="1"/>
    <col min="14068" max="14068" width="19.7109375" style="116" customWidth="1"/>
    <col min="14069" max="14072" width="12.42578125" style="116" customWidth="1"/>
    <col min="14073" max="14073" width="10.42578125" style="116" customWidth="1"/>
    <col min="14074" max="14074" width="12.140625" style="116" customWidth="1"/>
    <col min="14075" max="14075" width="12.42578125" style="116" customWidth="1"/>
    <col min="14076" max="14076" width="10" style="116" bestFit="1" customWidth="1"/>
    <col min="14077" max="14077" width="8.140625" style="116" bestFit="1" customWidth="1"/>
    <col min="14078" max="14078" width="15.7109375" style="116" bestFit="1" customWidth="1"/>
    <col min="14079" max="14079" width="15.42578125" style="116" bestFit="1" customWidth="1"/>
    <col min="14080" max="14080" width="4.140625" style="116" customWidth="1"/>
    <col min="14081" max="14081" width="17" style="116" customWidth="1"/>
    <col min="14082" max="14082" width="19.7109375" style="116" customWidth="1"/>
    <col min="14083" max="14083" width="3.42578125" style="116" customWidth="1"/>
    <col min="14084" max="14084" width="10.42578125" style="116" bestFit="1" customWidth="1"/>
    <col min="14085" max="14086" width="9.28515625" style="116" bestFit="1" customWidth="1"/>
    <col min="14087" max="14087" width="9.42578125" style="116" bestFit="1" customWidth="1"/>
    <col min="14088" max="14088" width="12.140625" style="116" customWidth="1"/>
    <col min="14089" max="14089" width="12.42578125" style="116" customWidth="1"/>
    <col min="14090" max="14090" width="11.28515625" style="116" customWidth="1"/>
    <col min="14091" max="14091" width="8.140625" style="116" bestFit="1" customWidth="1"/>
    <col min="14092" max="14092" width="15.7109375" style="116" bestFit="1" customWidth="1"/>
    <col min="14093" max="14093" width="15.42578125" style="116" bestFit="1" customWidth="1"/>
    <col min="14094" max="14094" width="4.7109375" style="116" customWidth="1"/>
    <col min="14095" max="14322" width="9.140625" style="116"/>
    <col min="14323" max="14323" width="17" style="116" customWidth="1"/>
    <col min="14324" max="14324" width="19.7109375" style="116" customWidth="1"/>
    <col min="14325" max="14328" width="12.42578125" style="116" customWidth="1"/>
    <col min="14329" max="14329" width="10.42578125" style="116" customWidth="1"/>
    <col min="14330" max="14330" width="12.140625" style="116" customWidth="1"/>
    <col min="14331" max="14331" width="12.42578125" style="116" customWidth="1"/>
    <col min="14332" max="14332" width="10" style="116" bestFit="1" customWidth="1"/>
    <col min="14333" max="14333" width="8.140625" style="116" bestFit="1" customWidth="1"/>
    <col min="14334" max="14334" width="15.7109375" style="116" bestFit="1" customWidth="1"/>
    <col min="14335" max="14335" width="15.42578125" style="116" bestFit="1" customWidth="1"/>
    <col min="14336" max="14336" width="4.140625" style="116" customWidth="1"/>
    <col min="14337" max="14337" width="17" style="116" customWidth="1"/>
    <col min="14338" max="14338" width="19.7109375" style="116" customWidth="1"/>
    <col min="14339" max="14339" width="3.42578125" style="116" customWidth="1"/>
    <col min="14340" max="14340" width="10.42578125" style="116" bestFit="1" customWidth="1"/>
    <col min="14341" max="14342" width="9.28515625" style="116" bestFit="1" customWidth="1"/>
    <col min="14343" max="14343" width="9.42578125" style="116" bestFit="1" customWidth="1"/>
    <col min="14344" max="14344" width="12.140625" style="116" customWidth="1"/>
    <col min="14345" max="14345" width="12.42578125" style="116" customWidth="1"/>
    <col min="14346" max="14346" width="11.28515625" style="116" customWidth="1"/>
    <col min="14347" max="14347" width="8.140625" style="116" bestFit="1" customWidth="1"/>
    <col min="14348" max="14348" width="15.7109375" style="116" bestFit="1" customWidth="1"/>
    <col min="14349" max="14349" width="15.42578125" style="116" bestFit="1" customWidth="1"/>
    <col min="14350" max="14350" width="4.7109375" style="116" customWidth="1"/>
    <col min="14351" max="14578" width="9.140625" style="116"/>
    <col min="14579" max="14579" width="17" style="116" customWidth="1"/>
    <col min="14580" max="14580" width="19.7109375" style="116" customWidth="1"/>
    <col min="14581" max="14584" width="12.42578125" style="116" customWidth="1"/>
    <col min="14585" max="14585" width="10.42578125" style="116" customWidth="1"/>
    <col min="14586" max="14586" width="12.140625" style="116" customWidth="1"/>
    <col min="14587" max="14587" width="12.42578125" style="116" customWidth="1"/>
    <col min="14588" max="14588" width="10" style="116" bestFit="1" customWidth="1"/>
    <col min="14589" max="14589" width="8.140625" style="116" bestFit="1" customWidth="1"/>
    <col min="14590" max="14590" width="15.7109375" style="116" bestFit="1" customWidth="1"/>
    <col min="14591" max="14591" width="15.42578125" style="116" bestFit="1" customWidth="1"/>
    <col min="14592" max="14592" width="4.140625" style="116" customWidth="1"/>
    <col min="14593" max="14593" width="17" style="116" customWidth="1"/>
    <col min="14594" max="14594" width="19.7109375" style="116" customWidth="1"/>
    <col min="14595" max="14595" width="3.42578125" style="116" customWidth="1"/>
    <col min="14596" max="14596" width="10.42578125" style="116" bestFit="1" customWidth="1"/>
    <col min="14597" max="14598" width="9.28515625" style="116" bestFit="1" customWidth="1"/>
    <col min="14599" max="14599" width="9.42578125" style="116" bestFit="1" customWidth="1"/>
    <col min="14600" max="14600" width="12.140625" style="116" customWidth="1"/>
    <col min="14601" max="14601" width="12.42578125" style="116" customWidth="1"/>
    <col min="14602" max="14602" width="11.28515625" style="116" customWidth="1"/>
    <col min="14603" max="14603" width="8.140625" style="116" bestFit="1" customWidth="1"/>
    <col min="14604" max="14604" width="15.7109375" style="116" bestFit="1" customWidth="1"/>
    <col min="14605" max="14605" width="15.42578125" style="116" bestFit="1" customWidth="1"/>
    <col min="14606" max="14606" width="4.7109375" style="116" customWidth="1"/>
    <col min="14607" max="14834" width="9.140625" style="116"/>
    <col min="14835" max="14835" width="17" style="116" customWidth="1"/>
    <col min="14836" max="14836" width="19.7109375" style="116" customWidth="1"/>
    <col min="14837" max="14840" width="12.42578125" style="116" customWidth="1"/>
    <col min="14841" max="14841" width="10.42578125" style="116" customWidth="1"/>
    <col min="14842" max="14842" width="12.140625" style="116" customWidth="1"/>
    <col min="14843" max="14843" width="12.42578125" style="116" customWidth="1"/>
    <col min="14844" max="14844" width="10" style="116" bestFit="1" customWidth="1"/>
    <col min="14845" max="14845" width="8.140625" style="116" bestFit="1" customWidth="1"/>
    <col min="14846" max="14846" width="15.7109375" style="116" bestFit="1" customWidth="1"/>
    <col min="14847" max="14847" width="15.42578125" style="116" bestFit="1" customWidth="1"/>
    <col min="14848" max="14848" width="4.140625" style="116" customWidth="1"/>
    <col min="14849" max="14849" width="17" style="116" customWidth="1"/>
    <col min="14850" max="14850" width="19.7109375" style="116" customWidth="1"/>
    <col min="14851" max="14851" width="3.42578125" style="116" customWidth="1"/>
    <col min="14852" max="14852" width="10.42578125" style="116" bestFit="1" customWidth="1"/>
    <col min="14853" max="14854" width="9.28515625" style="116" bestFit="1" customWidth="1"/>
    <col min="14855" max="14855" width="9.42578125" style="116" bestFit="1" customWidth="1"/>
    <col min="14856" max="14856" width="12.140625" style="116" customWidth="1"/>
    <col min="14857" max="14857" width="12.42578125" style="116" customWidth="1"/>
    <col min="14858" max="14858" width="11.28515625" style="116" customWidth="1"/>
    <col min="14859" max="14859" width="8.140625" style="116" bestFit="1" customWidth="1"/>
    <col min="14860" max="14860" width="15.7109375" style="116" bestFit="1" customWidth="1"/>
    <col min="14861" max="14861" width="15.42578125" style="116" bestFit="1" customWidth="1"/>
    <col min="14862" max="14862" width="4.7109375" style="116" customWidth="1"/>
    <col min="14863" max="15090" width="9.140625" style="116"/>
    <col min="15091" max="15091" width="17" style="116" customWidth="1"/>
    <col min="15092" max="15092" width="19.7109375" style="116" customWidth="1"/>
    <col min="15093" max="15096" width="12.42578125" style="116" customWidth="1"/>
    <col min="15097" max="15097" width="10.42578125" style="116" customWidth="1"/>
    <col min="15098" max="15098" width="12.140625" style="116" customWidth="1"/>
    <col min="15099" max="15099" width="12.42578125" style="116" customWidth="1"/>
    <col min="15100" max="15100" width="10" style="116" bestFit="1" customWidth="1"/>
    <col min="15101" max="15101" width="8.140625" style="116" bestFit="1" customWidth="1"/>
    <col min="15102" max="15102" width="15.7109375" style="116" bestFit="1" customWidth="1"/>
    <col min="15103" max="15103" width="15.42578125" style="116" bestFit="1" customWidth="1"/>
    <col min="15104" max="15104" width="4.140625" style="116" customWidth="1"/>
    <col min="15105" max="15105" width="17" style="116" customWidth="1"/>
    <col min="15106" max="15106" width="19.7109375" style="116" customWidth="1"/>
    <col min="15107" max="15107" width="3.42578125" style="116" customWidth="1"/>
    <col min="15108" max="15108" width="10.42578125" style="116" bestFit="1" customWidth="1"/>
    <col min="15109" max="15110" width="9.28515625" style="116" bestFit="1" customWidth="1"/>
    <col min="15111" max="15111" width="9.42578125" style="116" bestFit="1" customWidth="1"/>
    <col min="15112" max="15112" width="12.140625" style="116" customWidth="1"/>
    <col min="15113" max="15113" width="12.42578125" style="116" customWidth="1"/>
    <col min="15114" max="15114" width="11.28515625" style="116" customWidth="1"/>
    <col min="15115" max="15115" width="8.140625" style="116" bestFit="1" customWidth="1"/>
    <col min="15116" max="15116" width="15.7109375" style="116" bestFit="1" customWidth="1"/>
    <col min="15117" max="15117" width="15.42578125" style="116" bestFit="1" customWidth="1"/>
    <col min="15118" max="15118" width="4.7109375" style="116" customWidth="1"/>
    <col min="15119" max="15346" width="9.140625" style="116"/>
    <col min="15347" max="15347" width="17" style="116" customWidth="1"/>
    <col min="15348" max="15348" width="19.7109375" style="116" customWidth="1"/>
    <col min="15349" max="15352" width="12.42578125" style="116" customWidth="1"/>
    <col min="15353" max="15353" width="10.42578125" style="116" customWidth="1"/>
    <col min="15354" max="15354" width="12.140625" style="116" customWidth="1"/>
    <col min="15355" max="15355" width="12.42578125" style="116" customWidth="1"/>
    <col min="15356" max="15356" width="10" style="116" bestFit="1" customWidth="1"/>
    <col min="15357" max="15357" width="8.140625" style="116" bestFit="1" customWidth="1"/>
    <col min="15358" max="15358" width="15.7109375" style="116" bestFit="1" customWidth="1"/>
    <col min="15359" max="15359" width="15.42578125" style="116" bestFit="1" customWidth="1"/>
    <col min="15360" max="15360" width="4.140625" style="116" customWidth="1"/>
    <col min="15361" max="15361" width="17" style="116" customWidth="1"/>
    <col min="15362" max="15362" width="19.7109375" style="116" customWidth="1"/>
    <col min="15363" max="15363" width="3.42578125" style="116" customWidth="1"/>
    <col min="15364" max="15364" width="10.42578125" style="116" bestFit="1" customWidth="1"/>
    <col min="15365" max="15366" width="9.28515625" style="116" bestFit="1" customWidth="1"/>
    <col min="15367" max="15367" width="9.42578125" style="116" bestFit="1" customWidth="1"/>
    <col min="15368" max="15368" width="12.140625" style="116" customWidth="1"/>
    <col min="15369" max="15369" width="12.42578125" style="116" customWidth="1"/>
    <col min="15370" max="15370" width="11.28515625" style="116" customWidth="1"/>
    <col min="15371" max="15371" width="8.140625" style="116" bestFit="1" customWidth="1"/>
    <col min="15372" max="15372" width="15.7109375" style="116" bestFit="1" customWidth="1"/>
    <col min="15373" max="15373" width="15.42578125" style="116" bestFit="1" customWidth="1"/>
    <col min="15374" max="15374" width="4.7109375" style="116" customWidth="1"/>
    <col min="15375" max="15602" width="9.140625" style="116"/>
    <col min="15603" max="15603" width="17" style="116" customWidth="1"/>
    <col min="15604" max="15604" width="19.7109375" style="116" customWidth="1"/>
    <col min="15605" max="15608" width="12.42578125" style="116" customWidth="1"/>
    <col min="15609" max="15609" width="10.42578125" style="116" customWidth="1"/>
    <col min="15610" max="15610" width="12.140625" style="116" customWidth="1"/>
    <col min="15611" max="15611" width="12.42578125" style="116" customWidth="1"/>
    <col min="15612" max="15612" width="10" style="116" bestFit="1" customWidth="1"/>
    <col min="15613" max="15613" width="8.140625" style="116" bestFit="1" customWidth="1"/>
    <col min="15614" max="15614" width="15.7109375" style="116" bestFit="1" customWidth="1"/>
    <col min="15615" max="15615" width="15.42578125" style="116" bestFit="1" customWidth="1"/>
    <col min="15616" max="15616" width="4.140625" style="116" customWidth="1"/>
    <col min="15617" max="15617" width="17" style="116" customWidth="1"/>
    <col min="15618" max="15618" width="19.7109375" style="116" customWidth="1"/>
    <col min="15619" max="15619" width="3.42578125" style="116" customWidth="1"/>
    <col min="15620" max="15620" width="10.42578125" style="116" bestFit="1" customWidth="1"/>
    <col min="15621" max="15622" width="9.28515625" style="116" bestFit="1" customWidth="1"/>
    <col min="15623" max="15623" width="9.42578125" style="116" bestFit="1" customWidth="1"/>
    <col min="15624" max="15624" width="12.140625" style="116" customWidth="1"/>
    <col min="15625" max="15625" width="12.42578125" style="116" customWidth="1"/>
    <col min="15626" max="15626" width="11.28515625" style="116" customWidth="1"/>
    <col min="15627" max="15627" width="8.140625" style="116" bestFit="1" customWidth="1"/>
    <col min="15628" max="15628" width="15.7109375" style="116" bestFit="1" customWidth="1"/>
    <col min="15629" max="15629" width="15.42578125" style="116" bestFit="1" customWidth="1"/>
    <col min="15630" max="15630" width="4.7109375" style="116" customWidth="1"/>
    <col min="15631" max="15858" width="9.140625" style="116"/>
    <col min="15859" max="15859" width="17" style="116" customWidth="1"/>
    <col min="15860" max="15860" width="19.7109375" style="116" customWidth="1"/>
    <col min="15861" max="15864" width="12.42578125" style="116" customWidth="1"/>
    <col min="15865" max="15865" width="10.42578125" style="116" customWidth="1"/>
    <col min="15866" max="15866" width="12.140625" style="116" customWidth="1"/>
    <col min="15867" max="15867" width="12.42578125" style="116" customWidth="1"/>
    <col min="15868" max="15868" width="10" style="116" bestFit="1" customWidth="1"/>
    <col min="15869" max="15869" width="8.140625" style="116" bestFit="1" customWidth="1"/>
    <col min="15870" max="15870" width="15.7109375" style="116" bestFit="1" customWidth="1"/>
    <col min="15871" max="15871" width="15.42578125" style="116" bestFit="1" customWidth="1"/>
    <col min="15872" max="15872" width="4.140625" style="116" customWidth="1"/>
    <col min="15873" max="15873" width="17" style="116" customWidth="1"/>
    <col min="15874" max="15874" width="19.7109375" style="116" customWidth="1"/>
    <col min="15875" max="15875" width="3.42578125" style="116" customWidth="1"/>
    <col min="15876" max="15876" width="10.42578125" style="116" bestFit="1" customWidth="1"/>
    <col min="15877" max="15878" width="9.28515625" style="116" bestFit="1" customWidth="1"/>
    <col min="15879" max="15879" width="9.42578125" style="116" bestFit="1" customWidth="1"/>
    <col min="15880" max="15880" width="12.140625" style="116" customWidth="1"/>
    <col min="15881" max="15881" width="12.42578125" style="116" customWidth="1"/>
    <col min="15882" max="15882" width="11.28515625" style="116" customWidth="1"/>
    <col min="15883" max="15883" width="8.140625" style="116" bestFit="1" customWidth="1"/>
    <col min="15884" max="15884" width="15.7109375" style="116" bestFit="1" customWidth="1"/>
    <col min="15885" max="15885" width="15.42578125" style="116" bestFit="1" customWidth="1"/>
    <col min="15886" max="15886" width="4.7109375" style="116" customWidth="1"/>
    <col min="15887" max="16114" width="9.140625" style="116"/>
    <col min="16115" max="16115" width="17" style="116" customWidth="1"/>
    <col min="16116" max="16116" width="19.7109375" style="116" customWidth="1"/>
    <col min="16117" max="16120" width="12.42578125" style="116" customWidth="1"/>
    <col min="16121" max="16121" width="10.42578125" style="116" customWidth="1"/>
    <col min="16122" max="16122" width="12.140625" style="116" customWidth="1"/>
    <col min="16123" max="16123" width="12.42578125" style="116" customWidth="1"/>
    <col min="16124" max="16124" width="10" style="116" bestFit="1" customWidth="1"/>
    <col min="16125" max="16125" width="8.140625" style="116" bestFit="1" customWidth="1"/>
    <col min="16126" max="16126" width="15.7109375" style="116" bestFit="1" customWidth="1"/>
    <col min="16127" max="16127" width="15.42578125" style="116" bestFit="1" customWidth="1"/>
    <col min="16128" max="16128" width="4.140625" style="116" customWidth="1"/>
    <col min="16129" max="16129" width="17" style="116" customWidth="1"/>
    <col min="16130" max="16130" width="19.7109375" style="116" customWidth="1"/>
    <col min="16131" max="16131" width="3.42578125" style="116" customWidth="1"/>
    <col min="16132" max="16132" width="10.42578125" style="116" bestFit="1" customWidth="1"/>
    <col min="16133" max="16134" width="9.28515625" style="116" bestFit="1" customWidth="1"/>
    <col min="16135" max="16135" width="9.42578125" style="116" bestFit="1" customWidth="1"/>
    <col min="16136" max="16136" width="12.140625" style="116" customWidth="1"/>
    <col min="16137" max="16137" width="12.42578125" style="116" customWidth="1"/>
    <col min="16138" max="16138" width="11.28515625" style="116" customWidth="1"/>
    <col min="16139" max="16139" width="8.140625" style="116" bestFit="1" customWidth="1"/>
    <col min="16140" max="16140" width="15.7109375" style="116" bestFit="1" customWidth="1"/>
    <col min="16141" max="16141" width="15.42578125" style="116" bestFit="1" customWidth="1"/>
    <col min="16142" max="16142" width="4.7109375" style="116" customWidth="1"/>
    <col min="16143" max="16384" width="9.140625" style="116"/>
  </cols>
  <sheetData>
    <row r="1" spans="1:15" x14ac:dyDescent="0.2">
      <c r="A1" s="236" t="s">
        <v>106</v>
      </c>
      <c r="B1" s="115"/>
      <c r="C1" s="115"/>
      <c r="D1" s="115"/>
      <c r="E1" s="115"/>
      <c r="F1" s="115"/>
      <c r="G1" s="115"/>
      <c r="H1" s="115"/>
    </row>
    <row r="2" spans="1:15" ht="15" thickBot="1" x14ac:dyDescent="0.25">
      <c r="A2" s="239" t="s">
        <v>15</v>
      </c>
    </row>
    <row r="3" spans="1:15" ht="15" customHeight="1" x14ac:dyDescent="0.2">
      <c r="A3" s="246" t="s">
        <v>0</v>
      </c>
      <c r="B3" s="117"/>
      <c r="C3" s="118"/>
      <c r="D3" s="118"/>
      <c r="E3" s="118"/>
      <c r="F3" s="244" t="s">
        <v>86</v>
      </c>
      <c r="G3" s="175"/>
      <c r="H3" s="119"/>
    </row>
    <row r="4" spans="1:15" x14ac:dyDescent="0.2">
      <c r="A4" s="243" t="s">
        <v>1</v>
      </c>
      <c r="B4" s="120"/>
      <c r="C4" s="121"/>
      <c r="D4" s="121"/>
      <c r="E4" s="121"/>
      <c r="F4" s="243"/>
      <c r="G4" s="276"/>
      <c r="H4" s="277"/>
    </row>
    <row r="5" spans="1:15" x14ac:dyDescent="0.2">
      <c r="A5" s="243" t="s">
        <v>16</v>
      </c>
      <c r="B5" s="122"/>
      <c r="C5" s="123"/>
      <c r="D5" s="123"/>
      <c r="E5" s="123"/>
      <c r="F5" s="243" t="s">
        <v>2</v>
      </c>
      <c r="G5" s="176"/>
      <c r="H5" s="124"/>
    </row>
    <row r="6" spans="1:15" ht="21" customHeight="1" thickBot="1" x14ac:dyDescent="0.25">
      <c r="A6" s="247" t="s">
        <v>3</v>
      </c>
      <c r="B6" s="125"/>
      <c r="C6" s="126"/>
      <c r="D6" s="126"/>
      <c r="E6" s="126"/>
      <c r="F6" s="245" t="s">
        <v>85</v>
      </c>
      <c r="G6" s="274"/>
      <c r="H6" s="275"/>
    </row>
    <row r="7" spans="1:15" ht="15" thickBot="1" x14ac:dyDescent="0.25">
      <c r="A7" s="127"/>
      <c r="B7" s="128"/>
      <c r="C7" s="128"/>
      <c r="D7" s="128"/>
      <c r="E7" s="128"/>
      <c r="F7" s="128"/>
      <c r="G7" s="128"/>
      <c r="H7" s="128"/>
    </row>
    <row r="8" spans="1:15" s="128" customFormat="1" ht="13.5" thickBot="1" x14ac:dyDescent="0.25">
      <c r="A8" s="231"/>
      <c r="B8" s="232" t="s">
        <v>84</v>
      </c>
      <c r="C8" s="229">
        <v>2022</v>
      </c>
      <c r="D8" s="129"/>
      <c r="E8" s="129"/>
      <c r="G8" s="115"/>
    </row>
    <row r="9" spans="1:15" s="128" customFormat="1" ht="15" thickBot="1" x14ac:dyDescent="0.25">
      <c r="A9" s="233"/>
      <c r="B9" s="234" t="s">
        <v>100</v>
      </c>
      <c r="C9" s="230">
        <f>+'Aanvraagformulier 2022'!B41</f>
        <v>10.35</v>
      </c>
      <c r="D9" s="3" t="s">
        <v>103</v>
      </c>
      <c r="E9" s="129"/>
      <c r="G9" s="115"/>
    </row>
    <row r="10" spans="1:15" s="128" customFormat="1" ht="13.5" thickBot="1" x14ac:dyDescent="0.25"/>
    <row r="11" spans="1:15" s="128" customFormat="1" ht="66" customHeight="1" thickBot="1" x14ac:dyDescent="0.25">
      <c r="A11" s="130" t="s">
        <v>14</v>
      </c>
      <c r="B11" s="131" t="s">
        <v>17</v>
      </c>
      <c r="C11" s="173" t="s">
        <v>73</v>
      </c>
      <c r="D11" s="133" t="s">
        <v>82</v>
      </c>
      <c r="E11" s="133" t="s">
        <v>70</v>
      </c>
      <c r="F11" s="132" t="s">
        <v>74</v>
      </c>
      <c r="G11" s="133" t="s">
        <v>66</v>
      </c>
      <c r="H11" s="269" t="s">
        <v>88</v>
      </c>
      <c r="I11" s="269" t="s">
        <v>89</v>
      </c>
      <c r="J11" s="133" t="s">
        <v>69</v>
      </c>
    </row>
    <row r="12" spans="1:15" s="128" customFormat="1" ht="12.75" x14ac:dyDescent="0.2">
      <c r="A12" s="134"/>
      <c r="B12" s="135"/>
      <c r="C12" s="174"/>
      <c r="D12" s="261"/>
      <c r="E12" s="265">
        <f>+C12*($C$9-'Norm ouderbijdrage 2022'!$B$6)+(D12*'Norm ouderbijdrage 2022'!$B$6)</f>
        <v>0</v>
      </c>
      <c r="F12" s="262"/>
      <c r="G12" s="261"/>
      <c r="H12" s="240"/>
      <c r="I12" s="226">
        <f>+F12*$C$9-H12</f>
        <v>0</v>
      </c>
      <c r="J12" s="270">
        <f t="shared" ref="J12:J43" si="0">+I12+E12</f>
        <v>0</v>
      </c>
      <c r="O12" s="172"/>
    </row>
    <row r="13" spans="1:15" x14ac:dyDescent="0.2">
      <c r="A13" s="136"/>
      <c r="B13" s="137"/>
      <c r="C13" s="139"/>
      <c r="D13" s="215"/>
      <c r="E13" s="266">
        <f>+C13*($C$9-'Norm ouderbijdrage 2022'!$B$6)+(D13*'Norm ouderbijdrage 2022'!$B$6)</f>
        <v>0</v>
      </c>
      <c r="F13" s="263"/>
      <c r="G13" s="215"/>
      <c r="H13" s="241"/>
      <c r="I13" s="227">
        <f t="shared" ref="I13:I62" si="1">+F13*$C$9-H13</f>
        <v>0</v>
      </c>
      <c r="J13" s="271">
        <f t="shared" si="0"/>
        <v>0</v>
      </c>
    </row>
    <row r="14" spans="1:15" s="141" customFormat="1" ht="12.75" x14ac:dyDescent="0.2">
      <c r="A14" s="136"/>
      <c r="B14" s="137"/>
      <c r="C14" s="139"/>
      <c r="D14" s="215"/>
      <c r="E14" s="266">
        <f>+C14*($C$9-'Norm ouderbijdrage 2022'!$B$6)+(D14*'Norm ouderbijdrage 2022'!$B$6)</f>
        <v>0</v>
      </c>
      <c r="F14" s="263"/>
      <c r="G14" s="215"/>
      <c r="H14" s="241"/>
      <c r="I14" s="227">
        <f t="shared" si="1"/>
        <v>0</v>
      </c>
      <c r="J14" s="271">
        <f t="shared" si="0"/>
        <v>0</v>
      </c>
    </row>
    <row r="15" spans="1:15" s="141" customFormat="1" ht="12.75" x14ac:dyDescent="0.2">
      <c r="A15" s="136"/>
      <c r="B15" s="137"/>
      <c r="C15" s="139"/>
      <c r="D15" s="215"/>
      <c r="E15" s="266">
        <f>+C15*($C$9-'Norm ouderbijdrage 2022'!$B$6)+(D15*'Norm ouderbijdrage 2022'!$B$6)</f>
        <v>0</v>
      </c>
      <c r="F15" s="263"/>
      <c r="G15" s="215"/>
      <c r="H15" s="241"/>
      <c r="I15" s="227">
        <f t="shared" si="1"/>
        <v>0</v>
      </c>
      <c r="J15" s="271">
        <f t="shared" si="0"/>
        <v>0</v>
      </c>
    </row>
    <row r="16" spans="1:15" s="141" customFormat="1" ht="12.75" x14ac:dyDescent="0.2">
      <c r="A16" s="136"/>
      <c r="B16" s="137"/>
      <c r="C16" s="139"/>
      <c r="D16" s="215"/>
      <c r="E16" s="266">
        <f>+C16*($C$9-'Norm ouderbijdrage 2022'!$B$6)+(D16*'Norm ouderbijdrage 2022'!$B$6)</f>
        <v>0</v>
      </c>
      <c r="F16" s="263"/>
      <c r="G16" s="215"/>
      <c r="H16" s="241"/>
      <c r="I16" s="227">
        <f t="shared" si="1"/>
        <v>0</v>
      </c>
      <c r="J16" s="271">
        <f t="shared" si="0"/>
        <v>0</v>
      </c>
    </row>
    <row r="17" spans="1:12" s="141" customFormat="1" ht="12.75" x14ac:dyDescent="0.2">
      <c r="A17" s="136"/>
      <c r="B17" s="137"/>
      <c r="C17" s="139"/>
      <c r="D17" s="215"/>
      <c r="E17" s="266">
        <f>+C17*($C$9-'Norm ouderbijdrage 2022'!$B$6)+(D17*'Norm ouderbijdrage 2022'!$B$6)</f>
        <v>0</v>
      </c>
      <c r="F17" s="263"/>
      <c r="G17" s="215"/>
      <c r="H17" s="241"/>
      <c r="I17" s="227">
        <f t="shared" si="1"/>
        <v>0</v>
      </c>
      <c r="J17" s="271">
        <f t="shared" si="0"/>
        <v>0</v>
      </c>
    </row>
    <row r="18" spans="1:12" s="141" customFormat="1" ht="12.75" x14ac:dyDescent="0.2">
      <c r="A18" s="136"/>
      <c r="B18" s="137"/>
      <c r="C18" s="139"/>
      <c r="D18" s="215"/>
      <c r="E18" s="266">
        <f>+C18*($C$9-'Norm ouderbijdrage 2022'!$B$6)+(D18*'Norm ouderbijdrage 2022'!$B$6)</f>
        <v>0</v>
      </c>
      <c r="F18" s="263"/>
      <c r="G18" s="215"/>
      <c r="H18" s="241"/>
      <c r="I18" s="227">
        <f t="shared" si="1"/>
        <v>0</v>
      </c>
      <c r="J18" s="271">
        <f t="shared" si="0"/>
        <v>0</v>
      </c>
    </row>
    <row r="19" spans="1:12" s="141" customFormat="1" ht="12.75" x14ac:dyDescent="0.2">
      <c r="A19" s="136"/>
      <c r="B19" s="137"/>
      <c r="C19" s="139"/>
      <c r="D19" s="215"/>
      <c r="E19" s="266">
        <f>+C19*($C$9-'Norm ouderbijdrage 2022'!$B$6)+(D19*'Norm ouderbijdrage 2022'!$B$6)</f>
        <v>0</v>
      </c>
      <c r="F19" s="263"/>
      <c r="G19" s="215"/>
      <c r="H19" s="241"/>
      <c r="I19" s="227">
        <f t="shared" si="1"/>
        <v>0</v>
      </c>
      <c r="J19" s="271">
        <f t="shared" si="0"/>
        <v>0</v>
      </c>
    </row>
    <row r="20" spans="1:12" s="141" customFormat="1" ht="12.75" x14ac:dyDescent="0.2">
      <c r="A20" s="259"/>
      <c r="B20" s="260"/>
      <c r="C20" s="139"/>
      <c r="D20" s="215"/>
      <c r="E20" s="267">
        <f>+C20*($C$9-'Norm ouderbijdrage 2022'!$B$6)+(D20*'Norm ouderbijdrage 2022'!$B$6)</f>
        <v>0</v>
      </c>
      <c r="F20" s="263"/>
      <c r="G20" s="215"/>
      <c r="H20" s="241"/>
      <c r="I20" s="227">
        <f t="shared" si="1"/>
        <v>0</v>
      </c>
      <c r="J20" s="272">
        <f t="shared" si="0"/>
        <v>0</v>
      </c>
    </row>
    <row r="21" spans="1:12" s="141" customFormat="1" ht="12.75" x14ac:dyDescent="0.2">
      <c r="A21" s="259"/>
      <c r="B21" s="260"/>
      <c r="C21" s="139"/>
      <c r="D21" s="215"/>
      <c r="E21" s="267">
        <f>+C21*($C$9-'Norm ouderbijdrage 2022'!$B$6)+(D21*'Norm ouderbijdrage 2022'!$B$6)</f>
        <v>0</v>
      </c>
      <c r="F21" s="263"/>
      <c r="G21" s="215"/>
      <c r="H21" s="241"/>
      <c r="I21" s="227">
        <f t="shared" si="1"/>
        <v>0</v>
      </c>
      <c r="J21" s="272">
        <f t="shared" si="0"/>
        <v>0</v>
      </c>
    </row>
    <row r="22" spans="1:12" ht="12.75" customHeight="1" x14ac:dyDescent="0.2">
      <c r="A22" s="259"/>
      <c r="B22" s="260"/>
      <c r="C22" s="139"/>
      <c r="D22" s="215"/>
      <c r="E22" s="267">
        <f>+C22*($C$9-'Norm ouderbijdrage 2022'!$B$6)+(D22*'Norm ouderbijdrage 2022'!$B$6)</f>
        <v>0</v>
      </c>
      <c r="F22" s="263"/>
      <c r="G22" s="215"/>
      <c r="H22" s="241"/>
      <c r="I22" s="227">
        <f t="shared" si="1"/>
        <v>0</v>
      </c>
      <c r="J22" s="272">
        <f t="shared" si="0"/>
        <v>0</v>
      </c>
    </row>
    <row r="23" spans="1:12" ht="12.75" customHeight="1" x14ac:dyDescent="0.2">
      <c r="A23" s="136"/>
      <c r="B23" s="137"/>
      <c r="C23" s="139"/>
      <c r="D23" s="215"/>
      <c r="E23" s="266">
        <f>+C23*($C$9-'Norm ouderbijdrage 2022'!$B$6)+(D23*'Norm ouderbijdrage 2022'!$B$6)</f>
        <v>0</v>
      </c>
      <c r="F23" s="263"/>
      <c r="G23" s="215"/>
      <c r="H23" s="241"/>
      <c r="I23" s="227">
        <f t="shared" si="1"/>
        <v>0</v>
      </c>
      <c r="J23" s="271">
        <f t="shared" si="0"/>
        <v>0</v>
      </c>
    </row>
    <row r="24" spans="1:12" ht="12.75" customHeight="1" x14ac:dyDescent="0.2">
      <c r="A24" s="136"/>
      <c r="B24" s="137"/>
      <c r="C24" s="139"/>
      <c r="D24" s="215"/>
      <c r="E24" s="266">
        <f>+C24*($C$9-'Norm ouderbijdrage 2022'!$B$6)+(D24*'Norm ouderbijdrage 2022'!$B$6)</f>
        <v>0</v>
      </c>
      <c r="F24" s="263"/>
      <c r="G24" s="215"/>
      <c r="H24" s="241"/>
      <c r="I24" s="227">
        <f t="shared" si="1"/>
        <v>0</v>
      </c>
      <c r="J24" s="271">
        <f t="shared" si="0"/>
        <v>0</v>
      </c>
    </row>
    <row r="25" spans="1:12" ht="12.75" customHeight="1" x14ac:dyDescent="0.2">
      <c r="A25" s="136"/>
      <c r="B25" s="137"/>
      <c r="C25" s="139"/>
      <c r="D25" s="215"/>
      <c r="E25" s="266">
        <f>+C25*($C$9-'Norm ouderbijdrage 2022'!$B$6)+(D25*'Norm ouderbijdrage 2022'!$B$6)</f>
        <v>0</v>
      </c>
      <c r="F25" s="263"/>
      <c r="G25" s="215"/>
      <c r="H25" s="241"/>
      <c r="I25" s="227">
        <f t="shared" si="1"/>
        <v>0</v>
      </c>
      <c r="J25" s="271">
        <f t="shared" si="0"/>
        <v>0</v>
      </c>
      <c r="L25" s="177"/>
    </row>
    <row r="26" spans="1:12" ht="12.75" customHeight="1" x14ac:dyDescent="0.2">
      <c r="A26" s="136"/>
      <c r="B26" s="137"/>
      <c r="C26" s="139"/>
      <c r="D26" s="215"/>
      <c r="E26" s="266">
        <f>+C26*($C$9-'Norm ouderbijdrage 2022'!$B$6)+(D26*'Norm ouderbijdrage 2022'!$B$6)</f>
        <v>0</v>
      </c>
      <c r="F26" s="263"/>
      <c r="G26" s="215"/>
      <c r="H26" s="241"/>
      <c r="I26" s="227">
        <f t="shared" si="1"/>
        <v>0</v>
      </c>
      <c r="J26" s="271">
        <f t="shared" si="0"/>
        <v>0</v>
      </c>
    </row>
    <row r="27" spans="1:12" ht="12.75" customHeight="1" x14ac:dyDescent="0.2">
      <c r="A27" s="136"/>
      <c r="B27" s="137"/>
      <c r="C27" s="139"/>
      <c r="D27" s="215"/>
      <c r="E27" s="266">
        <f>+C27*($C$9-'Norm ouderbijdrage 2022'!$B$6)+(D27*'Norm ouderbijdrage 2022'!$B$6)</f>
        <v>0</v>
      </c>
      <c r="F27" s="263"/>
      <c r="G27" s="215"/>
      <c r="H27" s="241"/>
      <c r="I27" s="227">
        <f t="shared" si="1"/>
        <v>0</v>
      </c>
      <c r="J27" s="271">
        <f t="shared" si="0"/>
        <v>0</v>
      </c>
    </row>
    <row r="28" spans="1:12" ht="12.75" customHeight="1" x14ac:dyDescent="0.2">
      <c r="A28" s="136"/>
      <c r="B28" s="137"/>
      <c r="C28" s="139"/>
      <c r="D28" s="215"/>
      <c r="E28" s="266">
        <f>+C28*($C$9-'Norm ouderbijdrage 2022'!$B$6)+(D28*'Norm ouderbijdrage 2022'!$B$6)</f>
        <v>0</v>
      </c>
      <c r="F28" s="263"/>
      <c r="G28" s="215"/>
      <c r="H28" s="241"/>
      <c r="I28" s="227">
        <f t="shared" si="1"/>
        <v>0</v>
      </c>
      <c r="J28" s="271">
        <f t="shared" si="0"/>
        <v>0</v>
      </c>
    </row>
    <row r="29" spans="1:12" ht="12.75" customHeight="1" x14ac:dyDescent="0.2">
      <c r="A29" s="136"/>
      <c r="B29" s="137"/>
      <c r="C29" s="139"/>
      <c r="D29" s="215"/>
      <c r="E29" s="266">
        <f>+C29*($C$9-'Norm ouderbijdrage 2022'!$B$6)+(D29*'Norm ouderbijdrage 2022'!$B$6)</f>
        <v>0</v>
      </c>
      <c r="F29" s="263"/>
      <c r="G29" s="215"/>
      <c r="H29" s="241"/>
      <c r="I29" s="227">
        <f t="shared" si="1"/>
        <v>0</v>
      </c>
      <c r="J29" s="271">
        <f t="shared" si="0"/>
        <v>0</v>
      </c>
    </row>
    <row r="30" spans="1:12" ht="12.75" customHeight="1" x14ac:dyDescent="0.2">
      <c r="A30" s="136"/>
      <c r="B30" s="137"/>
      <c r="C30" s="139"/>
      <c r="D30" s="215"/>
      <c r="E30" s="266">
        <f>+C30*($C$9-'Norm ouderbijdrage 2022'!$B$6)+(D30*'Norm ouderbijdrage 2022'!$B$6)</f>
        <v>0</v>
      </c>
      <c r="F30" s="263"/>
      <c r="G30" s="215"/>
      <c r="H30" s="241"/>
      <c r="I30" s="227">
        <f t="shared" si="1"/>
        <v>0</v>
      </c>
      <c r="J30" s="271">
        <f t="shared" si="0"/>
        <v>0</v>
      </c>
    </row>
    <row r="31" spans="1:12" ht="12.75" customHeight="1" x14ac:dyDescent="0.2">
      <c r="A31" s="136"/>
      <c r="B31" s="137"/>
      <c r="C31" s="139"/>
      <c r="D31" s="215"/>
      <c r="E31" s="266">
        <f>+C31*($C$9-'Norm ouderbijdrage 2022'!$B$6)+(D31*'Norm ouderbijdrage 2022'!$B$6)</f>
        <v>0</v>
      </c>
      <c r="F31" s="263"/>
      <c r="G31" s="215"/>
      <c r="H31" s="241"/>
      <c r="I31" s="227">
        <f t="shared" si="1"/>
        <v>0</v>
      </c>
      <c r="J31" s="271">
        <f t="shared" si="0"/>
        <v>0</v>
      </c>
    </row>
    <row r="32" spans="1:12" ht="12.75" customHeight="1" x14ac:dyDescent="0.2">
      <c r="A32" s="136"/>
      <c r="B32" s="137"/>
      <c r="C32" s="139"/>
      <c r="D32" s="215"/>
      <c r="E32" s="266">
        <f>+C32*($C$9-'Norm ouderbijdrage 2022'!$B$6)+(D32*'Norm ouderbijdrage 2022'!$B$6)</f>
        <v>0</v>
      </c>
      <c r="F32" s="263"/>
      <c r="G32" s="215"/>
      <c r="H32" s="241"/>
      <c r="I32" s="227">
        <f t="shared" si="1"/>
        <v>0</v>
      </c>
      <c r="J32" s="271">
        <f t="shared" si="0"/>
        <v>0</v>
      </c>
    </row>
    <row r="33" spans="1:10" ht="12.75" customHeight="1" x14ac:dyDescent="0.2">
      <c r="A33" s="136"/>
      <c r="B33" s="137"/>
      <c r="C33" s="139"/>
      <c r="D33" s="215"/>
      <c r="E33" s="266">
        <f>+C33*($C$9-'Norm ouderbijdrage 2022'!$B$6)+(D33*'Norm ouderbijdrage 2022'!$B$6)</f>
        <v>0</v>
      </c>
      <c r="F33" s="263"/>
      <c r="G33" s="215"/>
      <c r="H33" s="241"/>
      <c r="I33" s="227">
        <f t="shared" si="1"/>
        <v>0</v>
      </c>
      <c r="J33" s="271">
        <f t="shared" si="0"/>
        <v>0</v>
      </c>
    </row>
    <row r="34" spans="1:10" ht="12.75" customHeight="1" x14ac:dyDescent="0.2">
      <c r="A34" s="136"/>
      <c r="B34" s="137"/>
      <c r="C34" s="139"/>
      <c r="D34" s="215"/>
      <c r="E34" s="266">
        <f>+C34*($C$9-'Norm ouderbijdrage 2022'!$B$6)+(D34*'Norm ouderbijdrage 2022'!$B$6)</f>
        <v>0</v>
      </c>
      <c r="F34" s="263"/>
      <c r="G34" s="215"/>
      <c r="H34" s="241"/>
      <c r="I34" s="227">
        <f t="shared" si="1"/>
        <v>0</v>
      </c>
      <c r="J34" s="271">
        <f t="shared" si="0"/>
        <v>0</v>
      </c>
    </row>
    <row r="35" spans="1:10" ht="12.75" customHeight="1" x14ac:dyDescent="0.2">
      <c r="A35" s="136"/>
      <c r="B35" s="137"/>
      <c r="C35" s="139"/>
      <c r="D35" s="215"/>
      <c r="E35" s="266">
        <f>+C35*($C$9-'Norm ouderbijdrage 2022'!$B$6)+(D35*'Norm ouderbijdrage 2022'!$B$6)</f>
        <v>0</v>
      </c>
      <c r="F35" s="263"/>
      <c r="G35" s="215"/>
      <c r="H35" s="241"/>
      <c r="I35" s="227">
        <f t="shared" si="1"/>
        <v>0</v>
      </c>
      <c r="J35" s="271">
        <f t="shared" si="0"/>
        <v>0</v>
      </c>
    </row>
    <row r="36" spans="1:10" ht="12.75" customHeight="1" x14ac:dyDescent="0.2">
      <c r="A36" s="136"/>
      <c r="B36" s="137"/>
      <c r="C36" s="139"/>
      <c r="D36" s="215"/>
      <c r="E36" s="266">
        <f>+C36*($C$9-'Norm ouderbijdrage 2022'!$B$6)+(D36*'Norm ouderbijdrage 2022'!$B$6)</f>
        <v>0</v>
      </c>
      <c r="F36" s="263"/>
      <c r="G36" s="215"/>
      <c r="H36" s="241"/>
      <c r="I36" s="227">
        <f t="shared" si="1"/>
        <v>0</v>
      </c>
      <c r="J36" s="271">
        <f t="shared" si="0"/>
        <v>0</v>
      </c>
    </row>
    <row r="37" spans="1:10" ht="12.75" customHeight="1" x14ac:dyDescent="0.2">
      <c r="A37" s="136"/>
      <c r="B37" s="137"/>
      <c r="C37" s="139"/>
      <c r="D37" s="215"/>
      <c r="E37" s="266">
        <f>+C37*($C$9-'Norm ouderbijdrage 2022'!$B$6)+(D37*'Norm ouderbijdrage 2022'!$B$6)</f>
        <v>0</v>
      </c>
      <c r="F37" s="263"/>
      <c r="G37" s="215"/>
      <c r="H37" s="241"/>
      <c r="I37" s="227">
        <f t="shared" si="1"/>
        <v>0</v>
      </c>
      <c r="J37" s="271">
        <f t="shared" si="0"/>
        <v>0</v>
      </c>
    </row>
    <row r="38" spans="1:10" ht="12.75" customHeight="1" x14ac:dyDescent="0.2">
      <c r="A38" s="136"/>
      <c r="B38" s="137"/>
      <c r="C38" s="139"/>
      <c r="D38" s="215"/>
      <c r="E38" s="266">
        <f>+C38*($C$9-'Norm ouderbijdrage 2022'!$B$6)+(D38*'Norm ouderbijdrage 2022'!$B$6)</f>
        <v>0</v>
      </c>
      <c r="F38" s="263"/>
      <c r="G38" s="215"/>
      <c r="H38" s="241"/>
      <c r="I38" s="227">
        <f t="shared" si="1"/>
        <v>0</v>
      </c>
      <c r="J38" s="271">
        <f t="shared" si="0"/>
        <v>0</v>
      </c>
    </row>
    <row r="39" spans="1:10" ht="12.75" customHeight="1" x14ac:dyDescent="0.2">
      <c r="A39" s="136"/>
      <c r="B39" s="137"/>
      <c r="C39" s="139"/>
      <c r="D39" s="215"/>
      <c r="E39" s="266">
        <f>+C39*($C$9-'Norm ouderbijdrage 2022'!$B$6)+(D39*'Norm ouderbijdrage 2022'!$B$6)</f>
        <v>0</v>
      </c>
      <c r="F39" s="263"/>
      <c r="G39" s="215"/>
      <c r="H39" s="241"/>
      <c r="I39" s="227">
        <f t="shared" si="1"/>
        <v>0</v>
      </c>
      <c r="J39" s="271">
        <f t="shared" si="0"/>
        <v>0</v>
      </c>
    </row>
    <row r="40" spans="1:10" ht="12.75" customHeight="1" x14ac:dyDescent="0.2">
      <c r="A40" s="136"/>
      <c r="B40" s="137"/>
      <c r="C40" s="139"/>
      <c r="D40" s="215"/>
      <c r="E40" s="266">
        <f>+C40*($C$9-'Norm ouderbijdrage 2022'!$B$6)+(D40*'Norm ouderbijdrage 2022'!$B$6)</f>
        <v>0</v>
      </c>
      <c r="F40" s="263"/>
      <c r="G40" s="215"/>
      <c r="H40" s="241"/>
      <c r="I40" s="227">
        <f t="shared" si="1"/>
        <v>0</v>
      </c>
      <c r="J40" s="271">
        <f t="shared" si="0"/>
        <v>0</v>
      </c>
    </row>
    <row r="41" spans="1:10" ht="12.75" customHeight="1" x14ac:dyDescent="0.2">
      <c r="A41" s="136"/>
      <c r="B41" s="137"/>
      <c r="C41" s="139"/>
      <c r="D41" s="215"/>
      <c r="E41" s="266">
        <f>+C41*($C$9-'Norm ouderbijdrage 2022'!$B$6)+(D41*'Norm ouderbijdrage 2022'!$B$6)</f>
        <v>0</v>
      </c>
      <c r="F41" s="263"/>
      <c r="G41" s="215"/>
      <c r="H41" s="241"/>
      <c r="I41" s="227">
        <f t="shared" si="1"/>
        <v>0</v>
      </c>
      <c r="J41" s="271">
        <f t="shared" si="0"/>
        <v>0</v>
      </c>
    </row>
    <row r="42" spans="1:10" ht="12.75" customHeight="1" x14ac:dyDescent="0.2">
      <c r="A42" s="136"/>
      <c r="B42" s="137"/>
      <c r="C42" s="139"/>
      <c r="D42" s="215"/>
      <c r="E42" s="266">
        <f>+C42*($C$9-'Norm ouderbijdrage 2022'!$B$6)+(D42*'Norm ouderbijdrage 2022'!$B$6)</f>
        <v>0</v>
      </c>
      <c r="F42" s="263"/>
      <c r="G42" s="215"/>
      <c r="H42" s="241"/>
      <c r="I42" s="227">
        <f t="shared" si="1"/>
        <v>0</v>
      </c>
      <c r="J42" s="271">
        <f t="shared" si="0"/>
        <v>0</v>
      </c>
    </row>
    <row r="43" spans="1:10" ht="12.75" customHeight="1" x14ac:dyDescent="0.2">
      <c r="A43" s="136"/>
      <c r="B43" s="137"/>
      <c r="C43" s="139"/>
      <c r="D43" s="215"/>
      <c r="E43" s="266">
        <f>+C43*($C$9-'Norm ouderbijdrage 2022'!$B$6)+(D43*'Norm ouderbijdrage 2022'!$B$6)</f>
        <v>0</v>
      </c>
      <c r="F43" s="263"/>
      <c r="G43" s="215"/>
      <c r="H43" s="241"/>
      <c r="I43" s="227">
        <f t="shared" si="1"/>
        <v>0</v>
      </c>
      <c r="J43" s="271">
        <f t="shared" si="0"/>
        <v>0</v>
      </c>
    </row>
    <row r="44" spans="1:10" ht="12.75" customHeight="1" x14ac:dyDescent="0.2">
      <c r="A44" s="136"/>
      <c r="B44" s="137"/>
      <c r="C44" s="139"/>
      <c r="D44" s="215"/>
      <c r="E44" s="266">
        <f>+C44*($C$9-'Norm ouderbijdrage 2022'!$B$6)+(D44*'Norm ouderbijdrage 2022'!$B$6)</f>
        <v>0</v>
      </c>
      <c r="F44" s="263"/>
      <c r="G44" s="215"/>
      <c r="H44" s="241"/>
      <c r="I44" s="227">
        <f t="shared" si="1"/>
        <v>0</v>
      </c>
      <c r="J44" s="271">
        <f t="shared" ref="J44:J62" si="2">+I44+E44</f>
        <v>0</v>
      </c>
    </row>
    <row r="45" spans="1:10" s="115" customFormat="1" ht="12.75" customHeight="1" x14ac:dyDescent="0.2">
      <c r="A45" s="136"/>
      <c r="B45" s="137"/>
      <c r="C45" s="139"/>
      <c r="D45" s="215"/>
      <c r="E45" s="266">
        <f>+C45*($C$9-'Norm ouderbijdrage 2022'!$B$6)+(D45*'Norm ouderbijdrage 2022'!$B$6)</f>
        <v>0</v>
      </c>
      <c r="F45" s="263"/>
      <c r="G45" s="215"/>
      <c r="H45" s="241"/>
      <c r="I45" s="227">
        <f t="shared" si="1"/>
        <v>0</v>
      </c>
      <c r="J45" s="271">
        <f t="shared" si="2"/>
        <v>0</v>
      </c>
    </row>
    <row r="46" spans="1:10" ht="12.75" customHeight="1" x14ac:dyDescent="0.2">
      <c r="A46" s="136"/>
      <c r="B46" s="137"/>
      <c r="C46" s="139"/>
      <c r="D46" s="215"/>
      <c r="E46" s="266">
        <f>+C46*($C$9-'Norm ouderbijdrage 2022'!$B$6)+(D46*'Norm ouderbijdrage 2022'!$B$6)</f>
        <v>0</v>
      </c>
      <c r="F46" s="263"/>
      <c r="G46" s="215"/>
      <c r="H46" s="241"/>
      <c r="I46" s="227">
        <f t="shared" si="1"/>
        <v>0</v>
      </c>
      <c r="J46" s="271">
        <f t="shared" si="2"/>
        <v>0</v>
      </c>
    </row>
    <row r="47" spans="1:10" ht="12.75" customHeight="1" x14ac:dyDescent="0.2">
      <c r="A47" s="136"/>
      <c r="B47" s="137"/>
      <c r="C47" s="139"/>
      <c r="D47" s="215"/>
      <c r="E47" s="266">
        <f>+C47*($C$9-'Norm ouderbijdrage 2022'!$B$6)+(D47*'Norm ouderbijdrage 2022'!$B$6)</f>
        <v>0</v>
      </c>
      <c r="F47" s="263"/>
      <c r="G47" s="215"/>
      <c r="H47" s="241"/>
      <c r="I47" s="227">
        <f t="shared" si="1"/>
        <v>0</v>
      </c>
      <c r="J47" s="271">
        <f t="shared" si="2"/>
        <v>0</v>
      </c>
    </row>
    <row r="48" spans="1:10" ht="12.75" customHeight="1" x14ac:dyDescent="0.2">
      <c r="A48" s="136"/>
      <c r="B48" s="137"/>
      <c r="C48" s="139"/>
      <c r="D48" s="215"/>
      <c r="E48" s="266">
        <f>+C48*($C$9-'Norm ouderbijdrage 2022'!$B$6)+(D48*'Norm ouderbijdrage 2022'!$B$6)</f>
        <v>0</v>
      </c>
      <c r="F48" s="263"/>
      <c r="G48" s="215"/>
      <c r="H48" s="241"/>
      <c r="I48" s="227">
        <f t="shared" si="1"/>
        <v>0</v>
      </c>
      <c r="J48" s="271">
        <f t="shared" si="2"/>
        <v>0</v>
      </c>
    </row>
    <row r="49" spans="1:10" ht="12.75" customHeight="1" x14ac:dyDescent="0.2">
      <c r="A49" s="136"/>
      <c r="B49" s="137"/>
      <c r="C49" s="139"/>
      <c r="D49" s="215"/>
      <c r="E49" s="266">
        <f>+C49*($C$9-'Norm ouderbijdrage 2022'!$B$6)+(D49*'Norm ouderbijdrage 2022'!$B$6)</f>
        <v>0</v>
      </c>
      <c r="F49" s="263"/>
      <c r="G49" s="215"/>
      <c r="H49" s="241"/>
      <c r="I49" s="227">
        <f t="shared" si="1"/>
        <v>0</v>
      </c>
      <c r="J49" s="271">
        <f t="shared" si="2"/>
        <v>0</v>
      </c>
    </row>
    <row r="50" spans="1:10" ht="12.75" customHeight="1" x14ac:dyDescent="0.2">
      <c r="A50" s="136"/>
      <c r="B50" s="137"/>
      <c r="C50" s="139"/>
      <c r="D50" s="215"/>
      <c r="E50" s="266">
        <f>+C50*($C$9-'Norm ouderbijdrage 2022'!$B$6)+(D50*'Norm ouderbijdrage 2022'!$B$6)</f>
        <v>0</v>
      </c>
      <c r="F50" s="263"/>
      <c r="G50" s="215"/>
      <c r="H50" s="241"/>
      <c r="I50" s="227">
        <f t="shared" si="1"/>
        <v>0</v>
      </c>
      <c r="J50" s="271">
        <f t="shared" si="2"/>
        <v>0</v>
      </c>
    </row>
    <row r="51" spans="1:10" ht="12.75" customHeight="1" x14ac:dyDescent="0.2">
      <c r="A51" s="136"/>
      <c r="B51" s="137"/>
      <c r="C51" s="139"/>
      <c r="D51" s="215"/>
      <c r="E51" s="266">
        <f>+C51*($C$9-'Norm ouderbijdrage 2022'!$B$6)+(D51*'Norm ouderbijdrage 2022'!$B$6)</f>
        <v>0</v>
      </c>
      <c r="F51" s="263"/>
      <c r="G51" s="215"/>
      <c r="H51" s="241"/>
      <c r="I51" s="227">
        <f t="shared" si="1"/>
        <v>0</v>
      </c>
      <c r="J51" s="271">
        <f t="shared" si="2"/>
        <v>0</v>
      </c>
    </row>
    <row r="52" spans="1:10" x14ac:dyDescent="0.2">
      <c r="A52" s="136"/>
      <c r="B52" s="137"/>
      <c r="C52" s="139"/>
      <c r="D52" s="215"/>
      <c r="E52" s="266">
        <f>+C52*($C$9-'Norm ouderbijdrage 2022'!$B$6)+(D52*'Norm ouderbijdrage 2022'!$B$6)</f>
        <v>0</v>
      </c>
      <c r="F52" s="263"/>
      <c r="G52" s="215"/>
      <c r="H52" s="241"/>
      <c r="I52" s="227">
        <f t="shared" si="1"/>
        <v>0</v>
      </c>
      <c r="J52" s="271">
        <f t="shared" si="2"/>
        <v>0</v>
      </c>
    </row>
    <row r="53" spans="1:10" x14ac:dyDescent="0.2">
      <c r="A53" s="136"/>
      <c r="B53" s="137"/>
      <c r="C53" s="139"/>
      <c r="D53" s="215"/>
      <c r="E53" s="266">
        <f>+C53*($C$9-'Norm ouderbijdrage 2022'!$B$6)+(D53*'Norm ouderbijdrage 2022'!$B$6)</f>
        <v>0</v>
      </c>
      <c r="F53" s="263"/>
      <c r="G53" s="215"/>
      <c r="H53" s="241"/>
      <c r="I53" s="227">
        <f t="shared" si="1"/>
        <v>0</v>
      </c>
      <c r="J53" s="271">
        <f t="shared" si="2"/>
        <v>0</v>
      </c>
    </row>
    <row r="54" spans="1:10" x14ac:dyDescent="0.2">
      <c r="A54" s="136"/>
      <c r="B54" s="137"/>
      <c r="C54" s="139"/>
      <c r="D54" s="215"/>
      <c r="E54" s="266">
        <f>+C54*($C$9-'Norm ouderbijdrage 2022'!$B$6)+(D54*'Norm ouderbijdrage 2022'!$B$6)</f>
        <v>0</v>
      </c>
      <c r="F54" s="263"/>
      <c r="G54" s="215"/>
      <c r="H54" s="241"/>
      <c r="I54" s="227">
        <f t="shared" si="1"/>
        <v>0</v>
      </c>
      <c r="J54" s="271">
        <f t="shared" si="2"/>
        <v>0</v>
      </c>
    </row>
    <row r="55" spans="1:10" x14ac:dyDescent="0.2">
      <c r="A55" s="136"/>
      <c r="B55" s="137"/>
      <c r="C55" s="139"/>
      <c r="D55" s="215"/>
      <c r="E55" s="266">
        <f>+C55*($C$9-'Norm ouderbijdrage 2022'!$B$6)+(D55*'Norm ouderbijdrage 2022'!$B$6)</f>
        <v>0</v>
      </c>
      <c r="F55" s="263"/>
      <c r="G55" s="215"/>
      <c r="H55" s="241"/>
      <c r="I55" s="227">
        <f t="shared" si="1"/>
        <v>0</v>
      </c>
      <c r="J55" s="271">
        <f t="shared" si="2"/>
        <v>0</v>
      </c>
    </row>
    <row r="56" spans="1:10" x14ac:dyDescent="0.2">
      <c r="A56" s="136"/>
      <c r="B56" s="137"/>
      <c r="C56" s="139"/>
      <c r="D56" s="215"/>
      <c r="E56" s="266">
        <f>+C56*($C$9-'Norm ouderbijdrage 2022'!$B$6)+(D56*'Norm ouderbijdrage 2022'!$B$6)</f>
        <v>0</v>
      </c>
      <c r="F56" s="263"/>
      <c r="G56" s="215"/>
      <c r="H56" s="241"/>
      <c r="I56" s="227">
        <f t="shared" si="1"/>
        <v>0</v>
      </c>
      <c r="J56" s="271">
        <f t="shared" si="2"/>
        <v>0</v>
      </c>
    </row>
    <row r="57" spans="1:10" x14ac:dyDescent="0.2">
      <c r="A57" s="136"/>
      <c r="B57" s="137"/>
      <c r="C57" s="139"/>
      <c r="D57" s="215"/>
      <c r="E57" s="266">
        <f>+C57*($C$9-'Norm ouderbijdrage 2022'!$B$6)+(D57*'Norm ouderbijdrage 2022'!$B$6)</f>
        <v>0</v>
      </c>
      <c r="F57" s="263"/>
      <c r="G57" s="215"/>
      <c r="H57" s="241"/>
      <c r="I57" s="227">
        <f t="shared" si="1"/>
        <v>0</v>
      </c>
      <c r="J57" s="271">
        <f t="shared" si="2"/>
        <v>0</v>
      </c>
    </row>
    <row r="58" spans="1:10" x14ac:dyDescent="0.2">
      <c r="A58" s="136"/>
      <c r="B58" s="137"/>
      <c r="C58" s="139"/>
      <c r="D58" s="215"/>
      <c r="E58" s="266">
        <f>+C58*($C$9-'Norm ouderbijdrage 2022'!$B$6)+(D58*'Norm ouderbijdrage 2022'!$B$6)</f>
        <v>0</v>
      </c>
      <c r="F58" s="263"/>
      <c r="G58" s="215"/>
      <c r="H58" s="241"/>
      <c r="I58" s="227">
        <f t="shared" si="1"/>
        <v>0</v>
      </c>
      <c r="J58" s="271">
        <f t="shared" si="2"/>
        <v>0</v>
      </c>
    </row>
    <row r="59" spans="1:10" x14ac:dyDescent="0.2">
      <c r="A59" s="136"/>
      <c r="B59" s="137"/>
      <c r="C59" s="139"/>
      <c r="D59" s="215"/>
      <c r="E59" s="266">
        <f>+C59*($C$9-'Norm ouderbijdrage 2022'!$B$6)+(D59*'Norm ouderbijdrage 2022'!$B$6)</f>
        <v>0</v>
      </c>
      <c r="F59" s="263"/>
      <c r="G59" s="215"/>
      <c r="H59" s="241"/>
      <c r="I59" s="227">
        <f t="shared" si="1"/>
        <v>0</v>
      </c>
      <c r="J59" s="271">
        <f t="shared" si="2"/>
        <v>0</v>
      </c>
    </row>
    <row r="60" spans="1:10" x14ac:dyDescent="0.2">
      <c r="A60" s="136"/>
      <c r="B60" s="137"/>
      <c r="C60" s="139"/>
      <c r="D60" s="215"/>
      <c r="E60" s="266">
        <f>+C60*($C$9-'Norm ouderbijdrage 2022'!$B$6)+(D60*'Norm ouderbijdrage 2022'!$B$6)</f>
        <v>0</v>
      </c>
      <c r="F60" s="263"/>
      <c r="G60" s="215"/>
      <c r="H60" s="241"/>
      <c r="I60" s="227">
        <f t="shared" si="1"/>
        <v>0</v>
      </c>
      <c r="J60" s="271">
        <f t="shared" si="2"/>
        <v>0</v>
      </c>
    </row>
    <row r="61" spans="1:10" x14ac:dyDescent="0.2">
      <c r="A61" s="136"/>
      <c r="B61" s="137"/>
      <c r="C61" s="139"/>
      <c r="D61" s="215"/>
      <c r="E61" s="266">
        <f>+C61*($C$9-'Norm ouderbijdrage 2022'!$B$6)+(D61*'Norm ouderbijdrage 2022'!$B$6)</f>
        <v>0</v>
      </c>
      <c r="F61" s="263"/>
      <c r="G61" s="215"/>
      <c r="H61" s="241"/>
      <c r="I61" s="227">
        <f t="shared" si="1"/>
        <v>0</v>
      </c>
      <c r="J61" s="271">
        <f t="shared" si="2"/>
        <v>0</v>
      </c>
    </row>
    <row r="62" spans="1:10" ht="15" thickBot="1" x14ac:dyDescent="0.25">
      <c r="A62" s="142"/>
      <c r="B62" s="143"/>
      <c r="C62" s="145"/>
      <c r="D62" s="203"/>
      <c r="E62" s="268">
        <f>+C62*($C$9-'Norm ouderbijdrage 2022'!$B$6)+(D62*'Norm ouderbijdrage 2022'!$B$6)</f>
        <v>0</v>
      </c>
      <c r="F62" s="264"/>
      <c r="G62" s="203"/>
      <c r="H62" s="242"/>
      <c r="I62" s="228">
        <f t="shared" si="1"/>
        <v>0</v>
      </c>
      <c r="J62" s="273">
        <f t="shared" si="2"/>
        <v>0</v>
      </c>
    </row>
    <row r="63" spans="1:10" ht="15" thickBot="1" x14ac:dyDescent="0.25">
      <c r="A63" s="147"/>
      <c r="B63" s="148" t="s">
        <v>12</v>
      </c>
      <c r="C63" s="149">
        <f t="shared" ref="C63:J63" si="3">SUM(C12:C62)</f>
        <v>0</v>
      </c>
      <c r="D63" s="150">
        <f t="shared" si="3"/>
        <v>0</v>
      </c>
      <c r="E63" s="190">
        <f t="shared" si="3"/>
        <v>0</v>
      </c>
      <c r="F63" s="149">
        <f t="shared" si="3"/>
        <v>0</v>
      </c>
      <c r="G63" s="150">
        <f t="shared" si="3"/>
        <v>0</v>
      </c>
      <c r="H63" s="151">
        <f t="shared" si="3"/>
        <v>0</v>
      </c>
      <c r="I63" s="151">
        <f t="shared" si="3"/>
        <v>0</v>
      </c>
      <c r="J63" s="191">
        <f t="shared" si="3"/>
        <v>0</v>
      </c>
    </row>
    <row r="65" spans="2:13" x14ac:dyDescent="0.2">
      <c r="B65" s="152" t="s">
        <v>34</v>
      </c>
      <c r="C65" s="153">
        <f>+F63+C63</f>
        <v>0</v>
      </c>
      <c r="D65" s="152"/>
      <c r="E65" s="152"/>
      <c r="H65" s="154"/>
      <c r="I65" s="155"/>
    </row>
    <row r="66" spans="2:13" x14ac:dyDescent="0.2">
      <c r="B66" s="152" t="s">
        <v>67</v>
      </c>
      <c r="C66" s="153">
        <f>+G63+D63</f>
        <v>0</v>
      </c>
      <c r="D66" s="152"/>
      <c r="E66" s="152"/>
      <c r="G66" s="156"/>
    </row>
    <row r="67" spans="2:13" x14ac:dyDescent="0.2">
      <c r="B67" s="152" t="s">
        <v>72</v>
      </c>
      <c r="C67" s="157">
        <f>+J63</f>
        <v>0</v>
      </c>
      <c r="D67" s="152"/>
      <c r="E67" s="152"/>
      <c r="G67" s="156"/>
    </row>
    <row r="68" spans="2:13" x14ac:dyDescent="0.2">
      <c r="B68" s="152" t="s">
        <v>71</v>
      </c>
      <c r="C68" s="157"/>
      <c r="D68" s="152"/>
      <c r="E68" s="152"/>
      <c r="G68" s="158"/>
    </row>
    <row r="69" spans="2:13" x14ac:dyDescent="0.2">
      <c r="B69" s="152" t="s">
        <v>22</v>
      </c>
      <c r="C69" s="157">
        <f>+C67-C68</f>
        <v>0</v>
      </c>
      <c r="D69" s="152"/>
      <c r="E69" s="152"/>
      <c r="G69" s="159"/>
      <c r="H69" s="115"/>
      <c r="I69" s="115"/>
      <c r="J69" s="115"/>
      <c r="K69" s="115"/>
      <c r="L69" s="115"/>
      <c r="M69" s="115"/>
    </row>
    <row r="70" spans="2:13" x14ac:dyDescent="0.2">
      <c r="B70" s="158"/>
      <c r="C70" s="158"/>
      <c r="D70" s="158"/>
      <c r="E70" s="158"/>
      <c r="F70" s="158"/>
      <c r="G70" s="158"/>
    </row>
    <row r="71" spans="2:13" x14ac:dyDescent="0.2">
      <c r="G71" s="158"/>
    </row>
    <row r="72" spans="2:13" x14ac:dyDescent="0.2">
      <c r="B72" s="158"/>
      <c r="C72" s="158"/>
      <c r="D72" s="158"/>
      <c r="E72" s="158"/>
      <c r="F72" s="158"/>
      <c r="G72" s="158"/>
    </row>
    <row r="73" spans="2:13" x14ac:dyDescent="0.2">
      <c r="G73" s="160"/>
      <c r="I73" s="161"/>
    </row>
    <row r="74" spans="2:13" x14ac:dyDescent="0.2">
      <c r="I74" s="161"/>
    </row>
    <row r="75" spans="2:13" x14ac:dyDescent="0.2">
      <c r="G75" s="160"/>
    </row>
    <row r="76" spans="2:13" x14ac:dyDescent="0.2">
      <c r="G76" s="160"/>
    </row>
    <row r="77" spans="2:13" x14ac:dyDescent="0.2">
      <c r="G77" s="160"/>
    </row>
    <row r="78" spans="2:13" x14ac:dyDescent="0.2">
      <c r="G78" s="160"/>
    </row>
  </sheetData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2"/>
  <sheetViews>
    <sheetView zoomScale="80" zoomScaleNormal="80" workbookViewId="0">
      <selection activeCell="S32" sqref="S32"/>
    </sheetView>
  </sheetViews>
  <sheetFormatPr defaultColWidth="9.140625" defaultRowHeight="12.75" x14ac:dyDescent="0.2"/>
  <cols>
    <col min="1" max="1" width="33.140625" style="163" customWidth="1"/>
    <col min="2" max="2" width="19.7109375" style="171" customWidth="1"/>
    <col min="3" max="3" width="23.7109375" style="171" customWidth="1"/>
    <col min="4" max="4" width="21.140625" style="167" customWidth="1"/>
    <col min="5" max="5" width="9.140625" style="163"/>
    <col min="6" max="6" width="14.7109375" style="163" customWidth="1"/>
    <col min="7" max="10" width="9.140625" style="163"/>
    <col min="11" max="11" width="10.7109375" style="163" bestFit="1" customWidth="1"/>
    <col min="12" max="16384" width="9.140625" style="163"/>
  </cols>
  <sheetData>
    <row r="1" spans="1:8" ht="14.25" x14ac:dyDescent="0.2">
      <c r="A1" s="236" t="s">
        <v>80</v>
      </c>
      <c r="B1" s="162"/>
      <c r="C1" s="162"/>
      <c r="D1" s="162"/>
      <c r="E1" s="162"/>
      <c r="F1" s="162"/>
      <c r="G1" s="162"/>
      <c r="H1" s="162"/>
    </row>
    <row r="2" spans="1:8" ht="14.25" x14ac:dyDescent="0.2">
      <c r="A2" s="238" t="s">
        <v>101</v>
      </c>
      <c r="B2" s="162"/>
      <c r="C2" s="162"/>
      <c r="D2" s="162"/>
      <c r="E2" s="162"/>
      <c r="F2" s="162"/>
      <c r="G2" s="162"/>
      <c r="H2" s="162"/>
    </row>
    <row r="3" spans="1:8" x14ac:dyDescent="0.2">
      <c r="B3" s="163"/>
      <c r="C3" s="163"/>
      <c r="D3" s="163"/>
    </row>
    <row r="4" spans="1:8" x14ac:dyDescent="0.2">
      <c r="A4" s="182" t="s">
        <v>83</v>
      </c>
      <c r="B4" s="183">
        <v>10.35</v>
      </c>
      <c r="C4" s="163"/>
      <c r="D4" s="163"/>
    </row>
    <row r="5" spans="1:8" x14ac:dyDescent="0.2">
      <c r="A5" s="182" t="s">
        <v>68</v>
      </c>
      <c r="B5" s="183">
        <v>8.5</v>
      </c>
      <c r="C5" s="163"/>
      <c r="D5" s="163"/>
    </row>
    <row r="6" spans="1:8" x14ac:dyDescent="0.2">
      <c r="A6" s="182" t="s">
        <v>59</v>
      </c>
      <c r="B6" s="183">
        <v>8.5</v>
      </c>
      <c r="C6" s="163"/>
      <c r="D6" s="163"/>
    </row>
    <row r="7" spans="1:8" x14ac:dyDescent="0.2">
      <c r="B7" s="163"/>
      <c r="C7" s="163"/>
      <c r="D7" s="163"/>
    </row>
    <row r="8" spans="1:8" ht="13.15" customHeight="1" x14ac:dyDescent="0.2">
      <c r="A8" s="314" t="s">
        <v>60</v>
      </c>
      <c r="B8" s="317" t="s">
        <v>18</v>
      </c>
      <c r="C8" s="318"/>
      <c r="D8" s="323" t="s">
        <v>61</v>
      </c>
    </row>
    <row r="9" spans="1:8" x14ac:dyDescent="0.2">
      <c r="A9" s="315" t="s">
        <v>62</v>
      </c>
      <c r="B9" s="319"/>
      <c r="C9" s="320"/>
      <c r="D9" s="324" t="s">
        <v>63</v>
      </c>
    </row>
    <row r="10" spans="1:8" ht="13.15" customHeight="1" x14ac:dyDescent="0.2">
      <c r="A10" s="316" t="s">
        <v>64</v>
      </c>
      <c r="B10" s="321"/>
      <c r="C10" s="322"/>
      <c r="D10" s="325" t="s">
        <v>65</v>
      </c>
    </row>
    <row r="11" spans="1:8" x14ac:dyDescent="0.2">
      <c r="A11" s="184">
        <v>1</v>
      </c>
      <c r="B11" s="185" t="s">
        <v>19</v>
      </c>
      <c r="C11" s="192">
        <v>20584</v>
      </c>
      <c r="D11" s="164">
        <v>0.34</v>
      </c>
      <c r="F11" s="165"/>
    </row>
    <row r="12" spans="1:8" x14ac:dyDescent="0.2">
      <c r="A12" s="184">
        <v>2</v>
      </c>
      <c r="B12" s="192">
        <f>+C11+1</f>
        <v>20585</v>
      </c>
      <c r="C12" s="192">
        <v>31648</v>
      </c>
      <c r="D12" s="166">
        <v>0.43</v>
      </c>
      <c r="F12" s="165"/>
    </row>
    <row r="13" spans="1:8" x14ac:dyDescent="0.2">
      <c r="A13" s="184">
        <v>3</v>
      </c>
      <c r="B13" s="192">
        <f t="shared" ref="B13:B17" si="0">+C12+1</f>
        <v>31649</v>
      </c>
      <c r="C13" s="192">
        <v>43550</v>
      </c>
      <c r="D13" s="166">
        <v>0.92</v>
      </c>
      <c r="F13" s="165"/>
    </row>
    <row r="14" spans="1:8" x14ac:dyDescent="0.2">
      <c r="A14" s="184">
        <v>4</v>
      </c>
      <c r="B14" s="192">
        <f t="shared" si="0"/>
        <v>43551</v>
      </c>
      <c r="C14" s="192">
        <v>59235</v>
      </c>
      <c r="D14" s="166">
        <v>1.44</v>
      </c>
      <c r="F14" s="165"/>
    </row>
    <row r="15" spans="1:8" x14ac:dyDescent="0.2">
      <c r="A15" s="184">
        <v>5</v>
      </c>
      <c r="B15" s="192">
        <f t="shared" si="0"/>
        <v>59236</v>
      </c>
      <c r="C15" s="192">
        <v>85146</v>
      </c>
      <c r="D15" s="166">
        <v>2.5</v>
      </c>
      <c r="F15" s="165"/>
    </row>
    <row r="16" spans="1:8" x14ac:dyDescent="0.2">
      <c r="A16" s="184">
        <v>6</v>
      </c>
      <c r="B16" s="192">
        <f t="shared" si="0"/>
        <v>85147</v>
      </c>
      <c r="C16" s="192">
        <v>117989</v>
      </c>
      <c r="D16" s="166">
        <v>4.24</v>
      </c>
      <c r="F16" s="165"/>
    </row>
    <row r="17" spans="1:6" x14ac:dyDescent="0.2">
      <c r="A17" s="184">
        <v>7</v>
      </c>
      <c r="B17" s="192">
        <f t="shared" si="0"/>
        <v>117990</v>
      </c>
      <c r="C17" s="185" t="s">
        <v>20</v>
      </c>
      <c r="D17" s="166">
        <v>5.64</v>
      </c>
      <c r="F17" s="165"/>
    </row>
    <row r="18" spans="1:6" x14ac:dyDescent="0.2">
      <c r="B18" s="167"/>
      <c r="C18" s="168"/>
    </row>
    <row r="19" spans="1:6" x14ac:dyDescent="0.2">
      <c r="B19" s="167"/>
      <c r="C19" s="169"/>
    </row>
    <row r="20" spans="1:6" x14ac:dyDescent="0.2">
      <c r="B20" s="167"/>
      <c r="C20" s="167"/>
    </row>
    <row r="21" spans="1:6" s="167" customFormat="1" x14ac:dyDescent="0.2"/>
    <row r="22" spans="1:6" s="167" customFormat="1" x14ac:dyDescent="0.2"/>
    <row r="23" spans="1:6" s="167" customFormat="1" x14ac:dyDescent="0.2"/>
    <row r="24" spans="1:6" s="167" customFormat="1" x14ac:dyDescent="0.2"/>
    <row r="25" spans="1:6" s="167" customFormat="1" x14ac:dyDescent="0.2"/>
    <row r="26" spans="1:6" s="167" customFormat="1" x14ac:dyDescent="0.2"/>
    <row r="27" spans="1:6" s="167" customFormat="1" x14ac:dyDescent="0.2"/>
    <row r="28" spans="1:6" s="167" customFormat="1" x14ac:dyDescent="0.2"/>
    <row r="29" spans="1:6" s="167" customFormat="1" x14ac:dyDescent="0.2"/>
    <row r="30" spans="1:6" s="167" customFormat="1" x14ac:dyDescent="0.2"/>
    <row r="31" spans="1:6" s="167" customFormat="1" x14ac:dyDescent="0.2"/>
    <row r="32" spans="1:6" s="167" customFormat="1" x14ac:dyDescent="0.2"/>
    <row r="33" s="167" customFormat="1" x14ac:dyDescent="0.2"/>
    <row r="34" s="167" customFormat="1" x14ac:dyDescent="0.2"/>
    <row r="35" s="167" customFormat="1" x14ac:dyDescent="0.2"/>
    <row r="36" s="167" customFormat="1" x14ac:dyDescent="0.2"/>
    <row r="37" s="167" customFormat="1" x14ac:dyDescent="0.2"/>
    <row r="38" s="167" customFormat="1" x14ac:dyDescent="0.2"/>
    <row r="39" s="167" customFormat="1" x14ac:dyDescent="0.2"/>
    <row r="40" s="167" customFormat="1" x14ac:dyDescent="0.2"/>
    <row r="41" s="167" customFormat="1" x14ac:dyDescent="0.2"/>
    <row r="42" s="167" customFormat="1" x14ac:dyDescent="0.2"/>
    <row r="43" s="167" customFormat="1" x14ac:dyDescent="0.2"/>
    <row r="44" s="167" customFormat="1" x14ac:dyDescent="0.2"/>
    <row r="45" s="167" customFormat="1" x14ac:dyDescent="0.2"/>
    <row r="46" s="167" customFormat="1" x14ac:dyDescent="0.2"/>
    <row r="47" s="167" customFormat="1" x14ac:dyDescent="0.2"/>
    <row r="48" s="167" customFormat="1" x14ac:dyDescent="0.2"/>
    <row r="49" s="167" customFormat="1" x14ac:dyDescent="0.2"/>
    <row r="50" s="167" customFormat="1" x14ac:dyDescent="0.2"/>
    <row r="51" s="167" customFormat="1" x14ac:dyDescent="0.2"/>
    <row r="52" s="167" customFormat="1" x14ac:dyDescent="0.2"/>
    <row r="53" s="167" customFormat="1" x14ac:dyDescent="0.2"/>
    <row r="54" s="167" customFormat="1" x14ac:dyDescent="0.2"/>
    <row r="55" s="167" customFormat="1" x14ac:dyDescent="0.2"/>
    <row r="56" s="167" customFormat="1" x14ac:dyDescent="0.2"/>
    <row r="57" s="167" customFormat="1" x14ac:dyDescent="0.2"/>
    <row r="58" s="167" customFormat="1" x14ac:dyDescent="0.2"/>
    <row r="59" s="167" customFormat="1" x14ac:dyDescent="0.2"/>
    <row r="60" s="167" customFormat="1" x14ac:dyDescent="0.2"/>
    <row r="61" s="167" customFormat="1" x14ac:dyDescent="0.2"/>
    <row r="62" s="167" customFormat="1" x14ac:dyDescent="0.2"/>
    <row r="63" s="167" customFormat="1" x14ac:dyDescent="0.2"/>
    <row r="64" s="167" customFormat="1" x14ac:dyDescent="0.2"/>
    <row r="65" s="167" customFormat="1" x14ac:dyDescent="0.2"/>
    <row r="66" s="167" customFormat="1" x14ac:dyDescent="0.2"/>
    <row r="67" s="167" customFormat="1" x14ac:dyDescent="0.2"/>
    <row r="68" s="167" customFormat="1" x14ac:dyDescent="0.2"/>
    <row r="69" s="167" customFormat="1" x14ac:dyDescent="0.2"/>
    <row r="70" s="167" customFormat="1" x14ac:dyDescent="0.2"/>
    <row r="71" s="167" customFormat="1" x14ac:dyDescent="0.2"/>
    <row r="72" s="167" customFormat="1" x14ac:dyDescent="0.2"/>
    <row r="73" s="167" customFormat="1" x14ac:dyDescent="0.2"/>
    <row r="74" s="167" customFormat="1" x14ac:dyDescent="0.2"/>
    <row r="75" s="167" customFormat="1" x14ac:dyDescent="0.2"/>
    <row r="76" s="167" customFormat="1" x14ac:dyDescent="0.2"/>
    <row r="77" s="167" customFormat="1" x14ac:dyDescent="0.2"/>
    <row r="78" s="167" customFormat="1" x14ac:dyDescent="0.2"/>
    <row r="79" s="167" customFormat="1" x14ac:dyDescent="0.2"/>
    <row r="80" s="167" customFormat="1" x14ac:dyDescent="0.2"/>
    <row r="81" s="167" customFormat="1" x14ac:dyDescent="0.2"/>
    <row r="82" s="167" customFormat="1" x14ac:dyDescent="0.2"/>
    <row r="83" s="167" customFormat="1" x14ac:dyDescent="0.2"/>
    <row r="84" s="167" customFormat="1" x14ac:dyDescent="0.2"/>
    <row r="85" s="167" customFormat="1" x14ac:dyDescent="0.2"/>
    <row r="86" s="167" customFormat="1" x14ac:dyDescent="0.2"/>
    <row r="87" s="167" customFormat="1" x14ac:dyDescent="0.2"/>
    <row r="88" s="167" customFormat="1" x14ac:dyDescent="0.2"/>
    <row r="89" s="167" customFormat="1" x14ac:dyDescent="0.2"/>
    <row r="90" s="167" customFormat="1" x14ac:dyDescent="0.2"/>
    <row r="91" s="167" customFormat="1" x14ac:dyDescent="0.2"/>
    <row r="92" s="167" customFormat="1" x14ac:dyDescent="0.2"/>
    <row r="93" s="167" customFormat="1" x14ac:dyDescent="0.2"/>
    <row r="94" s="167" customFormat="1" x14ac:dyDescent="0.2"/>
    <row r="95" s="167" customFormat="1" x14ac:dyDescent="0.2"/>
    <row r="96" s="167" customFormat="1" x14ac:dyDescent="0.2"/>
    <row r="97" spans="1:8" s="167" customFormat="1" x14ac:dyDescent="0.2"/>
    <row r="98" spans="1:8" s="167" customFormat="1" x14ac:dyDescent="0.2"/>
    <row r="99" spans="1:8" s="167" customFormat="1" x14ac:dyDescent="0.2"/>
    <row r="100" spans="1:8" s="167" customFormat="1" x14ac:dyDescent="0.2"/>
    <row r="101" spans="1:8" s="167" customFormat="1" x14ac:dyDescent="0.2"/>
    <row r="102" spans="1:8" s="167" customFormat="1" x14ac:dyDescent="0.2"/>
    <row r="103" spans="1:8" s="167" customFormat="1" x14ac:dyDescent="0.2"/>
    <row r="104" spans="1:8" s="167" customFormat="1" x14ac:dyDescent="0.2"/>
    <row r="105" spans="1:8" s="167" customFormat="1" x14ac:dyDescent="0.2"/>
    <row r="106" spans="1:8" s="167" customFormat="1" x14ac:dyDescent="0.2">
      <c r="A106" s="178"/>
      <c r="B106" s="179" t="s">
        <v>53</v>
      </c>
      <c r="C106" s="181">
        <f>+D13</f>
        <v>0.92</v>
      </c>
      <c r="D106" s="180" t="s">
        <v>55</v>
      </c>
      <c r="E106" s="180"/>
      <c r="F106" s="180"/>
    </row>
    <row r="107" spans="1:8" s="167" customFormat="1" x14ac:dyDescent="0.2">
      <c r="A107" s="180"/>
      <c r="B107" s="179" t="s">
        <v>54</v>
      </c>
      <c r="C107" s="181">
        <f>+D11</f>
        <v>0.34</v>
      </c>
      <c r="D107" s="186" t="s">
        <v>56</v>
      </c>
      <c r="E107" s="187"/>
      <c r="F107" s="188"/>
    </row>
    <row r="108" spans="1:8" s="167" customFormat="1" x14ac:dyDescent="0.2">
      <c r="A108" s="34"/>
      <c r="B108" s="34"/>
      <c r="C108" s="34"/>
      <c r="D108" s="34"/>
      <c r="E108" s="34"/>
      <c r="F108" s="35"/>
    </row>
    <row r="109" spans="1:8" s="167" customFormat="1" x14ac:dyDescent="0.2">
      <c r="A109" s="34"/>
      <c r="B109" s="34"/>
      <c r="D109" s="195" t="s">
        <v>75</v>
      </c>
      <c r="F109" s="34"/>
    </row>
    <row r="110" spans="1:8" s="167" customFormat="1" x14ac:dyDescent="0.2">
      <c r="B110" s="178"/>
      <c r="C110" s="179" t="s">
        <v>76</v>
      </c>
      <c r="D110" s="198">
        <v>1.42</v>
      </c>
      <c r="E110" s="186" t="s">
        <v>58</v>
      </c>
      <c r="F110" s="189"/>
      <c r="G110" s="193"/>
      <c r="H110" s="189"/>
    </row>
    <row r="111" spans="1:8" s="167" customFormat="1" x14ac:dyDescent="0.2">
      <c r="B111" s="178"/>
      <c r="C111" s="179" t="s">
        <v>77</v>
      </c>
      <c r="D111" s="198">
        <v>1.64</v>
      </c>
      <c r="E111" s="180" t="s">
        <v>57</v>
      </c>
      <c r="F111" s="194"/>
      <c r="G111" s="193"/>
      <c r="H111" s="189"/>
    </row>
    <row r="112" spans="1:8" s="167" customFormat="1" x14ac:dyDescent="0.2"/>
    <row r="113" spans="2:8" s="167" customFormat="1" x14ac:dyDescent="0.2">
      <c r="B113" s="34"/>
      <c r="D113" s="195" t="s">
        <v>75</v>
      </c>
      <c r="F113" s="34"/>
    </row>
    <row r="114" spans="2:8" s="167" customFormat="1" x14ac:dyDescent="0.2">
      <c r="B114" s="178"/>
      <c r="C114" s="179" t="s">
        <v>78</v>
      </c>
      <c r="D114" s="198">
        <f>D110*1.02</f>
        <v>1.4483999999999999</v>
      </c>
      <c r="E114" s="186" t="s">
        <v>58</v>
      </c>
      <c r="F114" s="189"/>
      <c r="G114" s="193"/>
      <c r="H114" s="189"/>
    </row>
    <row r="115" spans="2:8" s="167" customFormat="1" x14ac:dyDescent="0.2">
      <c r="B115" s="178"/>
      <c r="C115" s="179" t="s">
        <v>79</v>
      </c>
      <c r="D115" s="198">
        <f>D111*1.02</f>
        <v>1.6727999999999998</v>
      </c>
      <c r="E115" s="180" t="s">
        <v>57</v>
      </c>
      <c r="F115" s="194"/>
      <c r="G115" s="193"/>
      <c r="H115" s="189"/>
    </row>
    <row r="116" spans="2:8" s="167" customFormat="1" x14ac:dyDescent="0.2"/>
    <row r="117" spans="2:8" s="167" customFormat="1" x14ac:dyDescent="0.2"/>
    <row r="118" spans="2:8" s="167" customFormat="1" x14ac:dyDescent="0.2"/>
    <row r="119" spans="2:8" s="167" customFormat="1" x14ac:dyDescent="0.2"/>
    <row r="120" spans="2:8" s="167" customFormat="1" x14ac:dyDescent="0.2"/>
    <row r="121" spans="2:8" s="167" customFormat="1" x14ac:dyDescent="0.2"/>
    <row r="122" spans="2:8" s="167" customFormat="1" x14ac:dyDescent="0.2"/>
    <row r="123" spans="2:8" s="167" customFormat="1" x14ac:dyDescent="0.2"/>
    <row r="124" spans="2:8" s="167" customFormat="1" x14ac:dyDescent="0.2"/>
    <row r="125" spans="2:8" s="167" customFormat="1" x14ac:dyDescent="0.2"/>
    <row r="126" spans="2:8" s="167" customFormat="1" x14ac:dyDescent="0.2"/>
    <row r="127" spans="2:8" s="167" customFormat="1" x14ac:dyDescent="0.2"/>
    <row r="128" spans="2:8" s="167" customFormat="1" x14ac:dyDescent="0.2"/>
    <row r="129" s="167" customFormat="1" x14ac:dyDescent="0.2"/>
    <row r="130" s="167" customFormat="1" x14ac:dyDescent="0.2"/>
    <row r="131" s="167" customFormat="1" x14ac:dyDescent="0.2"/>
    <row r="132" s="167" customFormat="1" x14ac:dyDescent="0.2"/>
    <row r="133" s="167" customFormat="1" x14ac:dyDescent="0.2"/>
    <row r="134" s="167" customFormat="1" x14ac:dyDescent="0.2"/>
    <row r="135" s="167" customFormat="1" x14ac:dyDescent="0.2"/>
    <row r="136" s="167" customFormat="1" x14ac:dyDescent="0.2"/>
    <row r="137" s="167" customFormat="1" x14ac:dyDescent="0.2"/>
    <row r="138" s="167" customFormat="1" x14ac:dyDescent="0.2"/>
    <row r="139" s="167" customFormat="1" x14ac:dyDescent="0.2"/>
    <row r="140" s="167" customFormat="1" x14ac:dyDescent="0.2"/>
    <row r="141" s="167" customFormat="1" x14ac:dyDescent="0.2"/>
    <row r="142" s="167" customFormat="1" x14ac:dyDescent="0.2"/>
    <row r="143" s="167" customFormat="1" x14ac:dyDescent="0.2"/>
    <row r="144" s="167" customFormat="1" x14ac:dyDescent="0.2"/>
    <row r="145" s="167" customFormat="1" x14ac:dyDescent="0.2"/>
    <row r="146" s="167" customFormat="1" x14ac:dyDescent="0.2"/>
    <row r="147" s="167" customFormat="1" x14ac:dyDescent="0.2"/>
    <row r="148" s="167" customFormat="1" x14ac:dyDescent="0.2"/>
    <row r="149" s="167" customFormat="1" x14ac:dyDescent="0.2"/>
    <row r="150" s="167" customFormat="1" x14ac:dyDescent="0.2"/>
    <row r="151" s="167" customFormat="1" x14ac:dyDescent="0.2"/>
    <row r="152" s="167" customFormat="1" x14ac:dyDescent="0.2"/>
    <row r="153" s="167" customFormat="1" x14ac:dyDescent="0.2"/>
    <row r="154" s="167" customFormat="1" x14ac:dyDescent="0.2"/>
    <row r="155" s="167" customFormat="1" x14ac:dyDescent="0.2"/>
    <row r="156" s="167" customFormat="1" x14ac:dyDescent="0.2"/>
    <row r="157" s="167" customFormat="1" x14ac:dyDescent="0.2"/>
    <row r="158" s="167" customFormat="1" x14ac:dyDescent="0.2"/>
    <row r="159" s="167" customFormat="1" x14ac:dyDescent="0.2"/>
    <row r="160" s="167" customFormat="1" x14ac:dyDescent="0.2"/>
    <row r="161" spans="4:6" s="167" customFormat="1" x14ac:dyDescent="0.2"/>
    <row r="162" spans="4:6" s="167" customFormat="1" x14ac:dyDescent="0.2"/>
    <row r="163" spans="4:6" s="167" customFormat="1" x14ac:dyDescent="0.2"/>
    <row r="164" spans="4:6" s="167" customFormat="1" x14ac:dyDescent="0.2"/>
    <row r="165" spans="4:6" s="167" customFormat="1" x14ac:dyDescent="0.2"/>
    <row r="166" spans="4:6" s="167" customFormat="1" x14ac:dyDescent="0.2"/>
    <row r="167" spans="4:6" s="167" customFormat="1" x14ac:dyDescent="0.2"/>
    <row r="168" spans="4:6" s="167" customFormat="1" x14ac:dyDescent="0.2"/>
    <row r="169" spans="4:6" s="167" customFormat="1" x14ac:dyDescent="0.2"/>
    <row r="170" spans="4:6" s="167" customFormat="1" x14ac:dyDescent="0.2"/>
    <row r="171" spans="4:6" s="167" customFormat="1" x14ac:dyDescent="0.2"/>
    <row r="172" spans="4:6" s="167" customFormat="1" x14ac:dyDescent="0.2"/>
    <row r="173" spans="4:6" s="167" customFormat="1" x14ac:dyDescent="0.2"/>
    <row r="174" spans="4:6" s="167" customFormat="1" x14ac:dyDescent="0.2">
      <c r="D174" s="163"/>
      <c r="E174" s="170"/>
      <c r="F174" s="170"/>
    </row>
    <row r="175" spans="4:6" s="167" customFormat="1" x14ac:dyDescent="0.2">
      <c r="D175" s="163"/>
      <c r="E175" s="170"/>
      <c r="F175" s="170"/>
    </row>
    <row r="176" spans="4:6" s="167" customFormat="1" x14ac:dyDescent="0.2">
      <c r="D176" s="163"/>
      <c r="E176" s="170"/>
      <c r="F176" s="170"/>
    </row>
    <row r="177" spans="4:6" s="167" customFormat="1" x14ac:dyDescent="0.2">
      <c r="D177" s="163"/>
      <c r="E177" s="170"/>
      <c r="F177" s="170"/>
    </row>
    <row r="178" spans="4:6" s="167" customFormat="1" x14ac:dyDescent="0.2">
      <c r="D178" s="163"/>
      <c r="E178" s="170"/>
      <c r="F178" s="170"/>
    </row>
    <row r="179" spans="4:6" s="167" customFormat="1" x14ac:dyDescent="0.2">
      <c r="D179" s="163"/>
      <c r="E179" s="170"/>
      <c r="F179" s="170"/>
    </row>
    <row r="180" spans="4:6" s="167" customFormat="1" x14ac:dyDescent="0.2">
      <c r="D180" s="163"/>
      <c r="E180" s="170"/>
      <c r="F180" s="170"/>
    </row>
    <row r="181" spans="4:6" s="167" customFormat="1" x14ac:dyDescent="0.2">
      <c r="D181" s="163"/>
      <c r="E181" s="170"/>
      <c r="F181" s="170"/>
    </row>
    <row r="182" spans="4:6" s="167" customFormat="1" x14ac:dyDescent="0.2">
      <c r="D182" s="163"/>
      <c r="E182" s="170"/>
      <c r="F182" s="170"/>
    </row>
    <row r="183" spans="4:6" s="167" customFormat="1" x14ac:dyDescent="0.2">
      <c r="D183" s="163"/>
      <c r="E183" s="170"/>
      <c r="F183" s="170"/>
    </row>
    <row r="184" spans="4:6" s="167" customFormat="1" x14ac:dyDescent="0.2">
      <c r="D184" s="163"/>
      <c r="E184" s="170"/>
      <c r="F184" s="170"/>
    </row>
    <row r="185" spans="4:6" s="167" customFormat="1" x14ac:dyDescent="0.2">
      <c r="D185" s="163"/>
      <c r="E185" s="170"/>
      <c r="F185" s="170"/>
    </row>
    <row r="186" spans="4:6" s="167" customFormat="1" x14ac:dyDescent="0.2">
      <c r="D186" s="163"/>
      <c r="E186" s="170"/>
      <c r="F186" s="170"/>
    </row>
    <row r="187" spans="4:6" s="167" customFormat="1" x14ac:dyDescent="0.2">
      <c r="D187" s="163"/>
      <c r="E187" s="170"/>
      <c r="F187" s="170"/>
    </row>
    <row r="188" spans="4:6" s="167" customFormat="1" x14ac:dyDescent="0.2">
      <c r="D188" s="163"/>
      <c r="E188" s="170"/>
      <c r="F188" s="170"/>
    </row>
    <row r="189" spans="4:6" s="167" customFormat="1" x14ac:dyDescent="0.2">
      <c r="D189" s="163"/>
      <c r="E189" s="170"/>
      <c r="F189" s="170"/>
    </row>
    <row r="190" spans="4:6" s="167" customFormat="1" x14ac:dyDescent="0.2">
      <c r="D190" s="163"/>
      <c r="E190" s="170"/>
      <c r="F190" s="170"/>
    </row>
    <row r="191" spans="4:6" s="167" customFormat="1" x14ac:dyDescent="0.2">
      <c r="D191" s="163"/>
      <c r="E191" s="170"/>
      <c r="F191" s="170"/>
    </row>
    <row r="192" spans="4:6" s="167" customFormat="1" x14ac:dyDescent="0.2">
      <c r="D192" s="163"/>
      <c r="E192" s="170"/>
      <c r="F192" s="170"/>
    </row>
    <row r="193" spans="2:6" s="167" customFormat="1" x14ac:dyDescent="0.2">
      <c r="D193" s="163"/>
      <c r="E193" s="170"/>
      <c r="F193" s="170"/>
    </row>
    <row r="194" spans="2:6" s="170" customFormat="1" x14ac:dyDescent="0.2">
      <c r="B194" s="167"/>
      <c r="C194" s="167"/>
      <c r="D194" s="163"/>
    </row>
    <row r="195" spans="2:6" s="170" customFormat="1" x14ac:dyDescent="0.2">
      <c r="B195" s="167"/>
      <c r="C195" s="167"/>
      <c r="D195" s="163"/>
    </row>
    <row r="196" spans="2:6" s="170" customFormat="1" x14ac:dyDescent="0.2">
      <c r="B196" s="167"/>
      <c r="C196" s="167"/>
      <c r="D196" s="163"/>
    </row>
    <row r="197" spans="2:6" s="170" customFormat="1" x14ac:dyDescent="0.2">
      <c r="B197" s="167"/>
      <c r="C197" s="167"/>
      <c r="D197" s="163"/>
    </row>
    <row r="198" spans="2:6" s="170" customFormat="1" x14ac:dyDescent="0.2">
      <c r="B198" s="167"/>
      <c r="C198" s="167"/>
      <c r="D198" s="163"/>
    </row>
    <row r="199" spans="2:6" s="170" customFormat="1" x14ac:dyDescent="0.2">
      <c r="B199" s="167"/>
      <c r="C199" s="167"/>
      <c r="D199" s="163"/>
    </row>
    <row r="200" spans="2:6" s="170" customFormat="1" x14ac:dyDescent="0.2">
      <c r="B200" s="167"/>
      <c r="C200" s="167"/>
      <c r="D200" s="163"/>
    </row>
    <row r="201" spans="2:6" s="170" customFormat="1" x14ac:dyDescent="0.2">
      <c r="B201" s="167"/>
      <c r="C201" s="167"/>
      <c r="D201" s="163"/>
    </row>
    <row r="202" spans="2:6" s="170" customFormat="1" x14ac:dyDescent="0.2">
      <c r="B202" s="167"/>
      <c r="C202" s="167"/>
      <c r="D202" s="163"/>
    </row>
    <row r="203" spans="2:6" s="170" customFormat="1" x14ac:dyDescent="0.2">
      <c r="B203" s="167"/>
      <c r="C203" s="167"/>
      <c r="D203" s="163"/>
    </row>
    <row r="204" spans="2:6" s="170" customFormat="1" x14ac:dyDescent="0.2">
      <c r="B204" s="167"/>
      <c r="C204" s="167"/>
      <c r="D204" s="163"/>
    </row>
    <row r="205" spans="2:6" s="170" customFormat="1" x14ac:dyDescent="0.2">
      <c r="B205" s="167"/>
      <c r="C205" s="167"/>
      <c r="D205" s="163"/>
    </row>
    <row r="206" spans="2:6" s="170" customFormat="1" x14ac:dyDescent="0.2">
      <c r="B206" s="167"/>
      <c r="C206" s="167"/>
      <c r="D206" s="163"/>
    </row>
    <row r="207" spans="2:6" s="170" customFormat="1" x14ac:dyDescent="0.2">
      <c r="B207" s="167"/>
      <c r="C207" s="167"/>
      <c r="D207" s="163"/>
    </row>
    <row r="208" spans="2:6" s="170" customFormat="1" x14ac:dyDescent="0.2">
      <c r="B208" s="167"/>
      <c r="C208" s="167"/>
      <c r="D208" s="163"/>
    </row>
    <row r="209" spans="2:4" s="170" customFormat="1" x14ac:dyDescent="0.2">
      <c r="B209" s="167"/>
      <c r="C209" s="167"/>
      <c r="D209" s="163"/>
    </row>
    <row r="210" spans="2:4" s="170" customFormat="1" x14ac:dyDescent="0.2">
      <c r="B210" s="167"/>
      <c r="C210" s="167"/>
      <c r="D210" s="163"/>
    </row>
    <row r="211" spans="2:4" s="170" customFormat="1" x14ac:dyDescent="0.2">
      <c r="B211" s="167"/>
      <c r="C211" s="167"/>
      <c r="D211" s="163"/>
    </row>
    <row r="212" spans="2:4" s="170" customFormat="1" x14ac:dyDescent="0.2">
      <c r="B212" s="167"/>
      <c r="C212" s="167"/>
      <c r="D212" s="163"/>
    </row>
    <row r="213" spans="2:4" s="170" customFormat="1" x14ac:dyDescent="0.2">
      <c r="B213" s="167"/>
      <c r="C213" s="167"/>
      <c r="D213" s="163"/>
    </row>
    <row r="214" spans="2:4" s="170" customFormat="1" x14ac:dyDescent="0.2">
      <c r="B214" s="167"/>
      <c r="C214" s="167"/>
      <c r="D214" s="163"/>
    </row>
    <row r="215" spans="2:4" s="170" customFormat="1" x14ac:dyDescent="0.2">
      <c r="B215" s="167"/>
      <c r="C215" s="167"/>
      <c r="D215" s="163"/>
    </row>
    <row r="216" spans="2:4" s="170" customFormat="1" x14ac:dyDescent="0.2">
      <c r="B216" s="167"/>
      <c r="C216" s="167"/>
      <c r="D216" s="163"/>
    </row>
    <row r="217" spans="2:4" s="170" customFormat="1" x14ac:dyDescent="0.2">
      <c r="B217" s="167"/>
      <c r="C217" s="167"/>
      <c r="D217" s="163"/>
    </row>
    <row r="218" spans="2:4" s="170" customFormat="1" x14ac:dyDescent="0.2">
      <c r="B218" s="167"/>
      <c r="C218" s="167"/>
      <c r="D218" s="163"/>
    </row>
    <row r="219" spans="2:4" s="170" customFormat="1" x14ac:dyDescent="0.2">
      <c r="B219" s="167"/>
      <c r="C219" s="167"/>
      <c r="D219" s="163"/>
    </row>
    <row r="220" spans="2:4" s="170" customFormat="1" x14ac:dyDescent="0.2">
      <c r="B220" s="167"/>
      <c r="C220" s="167"/>
      <c r="D220" s="163"/>
    </row>
    <row r="221" spans="2:4" s="170" customFormat="1" x14ac:dyDescent="0.2">
      <c r="B221" s="167"/>
      <c r="C221" s="167"/>
      <c r="D221" s="163"/>
    </row>
    <row r="222" spans="2:4" s="170" customFormat="1" x14ac:dyDescent="0.2">
      <c r="B222" s="167"/>
      <c r="C222" s="167"/>
      <c r="D222" s="163"/>
    </row>
    <row r="223" spans="2:4" s="170" customFormat="1" x14ac:dyDescent="0.2">
      <c r="B223" s="167"/>
      <c r="C223" s="167"/>
      <c r="D223" s="163"/>
    </row>
    <row r="224" spans="2:4" s="170" customFormat="1" x14ac:dyDescent="0.2">
      <c r="B224" s="167"/>
      <c r="C224" s="167"/>
      <c r="D224" s="163"/>
    </row>
    <row r="225" spans="2:4" s="170" customFormat="1" x14ac:dyDescent="0.2">
      <c r="B225" s="167"/>
      <c r="C225" s="167"/>
      <c r="D225" s="163"/>
    </row>
    <row r="226" spans="2:4" s="170" customFormat="1" x14ac:dyDescent="0.2">
      <c r="B226" s="167"/>
      <c r="C226" s="167"/>
      <c r="D226" s="163"/>
    </row>
    <row r="227" spans="2:4" s="170" customFormat="1" x14ac:dyDescent="0.2">
      <c r="B227" s="167"/>
      <c r="C227" s="167"/>
      <c r="D227" s="163"/>
    </row>
    <row r="228" spans="2:4" s="170" customFormat="1" x14ac:dyDescent="0.2">
      <c r="B228" s="167"/>
      <c r="C228" s="167"/>
      <c r="D228" s="163"/>
    </row>
    <row r="229" spans="2:4" s="170" customFormat="1" x14ac:dyDescent="0.2">
      <c r="B229" s="167"/>
      <c r="C229" s="167"/>
      <c r="D229" s="163"/>
    </row>
    <row r="230" spans="2:4" s="170" customFormat="1" x14ac:dyDescent="0.2">
      <c r="B230" s="167"/>
      <c r="C230" s="167"/>
      <c r="D230" s="163"/>
    </row>
    <row r="231" spans="2:4" s="170" customFormat="1" x14ac:dyDescent="0.2">
      <c r="B231" s="167"/>
      <c r="C231" s="167"/>
      <c r="D231" s="163"/>
    </row>
    <row r="232" spans="2:4" s="170" customFormat="1" x14ac:dyDescent="0.2">
      <c r="B232" s="167"/>
      <c r="C232" s="167"/>
      <c r="D232" s="163"/>
    </row>
    <row r="233" spans="2:4" s="170" customFormat="1" x14ac:dyDescent="0.2">
      <c r="B233" s="167"/>
      <c r="C233" s="167"/>
      <c r="D233" s="163"/>
    </row>
    <row r="234" spans="2:4" s="170" customFormat="1" x14ac:dyDescent="0.2">
      <c r="B234" s="167"/>
      <c r="C234" s="167"/>
      <c r="D234" s="163"/>
    </row>
    <row r="235" spans="2:4" s="170" customFormat="1" x14ac:dyDescent="0.2">
      <c r="B235" s="167"/>
      <c r="C235" s="167"/>
      <c r="D235" s="163"/>
    </row>
    <row r="236" spans="2:4" s="170" customFormat="1" x14ac:dyDescent="0.2">
      <c r="B236" s="167"/>
      <c r="C236" s="167"/>
      <c r="D236" s="163"/>
    </row>
    <row r="237" spans="2:4" s="170" customFormat="1" x14ac:dyDescent="0.2">
      <c r="B237" s="167"/>
      <c r="C237" s="167"/>
      <c r="D237" s="163"/>
    </row>
    <row r="238" spans="2:4" s="170" customFormat="1" x14ac:dyDescent="0.2">
      <c r="B238" s="167"/>
      <c r="C238" s="167"/>
      <c r="D238" s="163"/>
    </row>
    <row r="239" spans="2:4" s="170" customFormat="1" x14ac:dyDescent="0.2">
      <c r="B239" s="167"/>
      <c r="C239" s="167"/>
      <c r="D239" s="163"/>
    </row>
    <row r="240" spans="2:4" s="170" customFormat="1" x14ac:dyDescent="0.2">
      <c r="B240" s="167"/>
      <c r="C240" s="167"/>
      <c r="D240" s="163"/>
    </row>
    <row r="241" spans="2:4" s="170" customFormat="1" x14ac:dyDescent="0.2">
      <c r="B241" s="167"/>
      <c r="C241" s="167"/>
      <c r="D241" s="163"/>
    </row>
    <row r="242" spans="2:4" s="170" customFormat="1" x14ac:dyDescent="0.2">
      <c r="B242" s="167"/>
      <c r="C242" s="167"/>
      <c r="D242" s="163"/>
    </row>
    <row r="243" spans="2:4" s="170" customFormat="1" x14ac:dyDescent="0.2">
      <c r="B243" s="167"/>
      <c r="C243" s="167"/>
      <c r="D243" s="163"/>
    </row>
    <row r="244" spans="2:4" s="170" customFormat="1" x14ac:dyDescent="0.2">
      <c r="B244" s="167"/>
      <c r="C244" s="167"/>
      <c r="D244" s="163"/>
    </row>
    <row r="245" spans="2:4" s="170" customFormat="1" x14ac:dyDescent="0.2">
      <c r="B245" s="167"/>
      <c r="C245" s="167"/>
      <c r="D245" s="163"/>
    </row>
    <row r="246" spans="2:4" s="170" customFormat="1" x14ac:dyDescent="0.2">
      <c r="B246" s="167"/>
      <c r="C246" s="167"/>
      <c r="D246" s="163"/>
    </row>
    <row r="247" spans="2:4" s="170" customFormat="1" x14ac:dyDescent="0.2">
      <c r="B247" s="167"/>
      <c r="C247" s="167"/>
      <c r="D247" s="163"/>
    </row>
    <row r="248" spans="2:4" s="170" customFormat="1" x14ac:dyDescent="0.2">
      <c r="B248" s="167"/>
      <c r="C248" s="167"/>
      <c r="D248" s="163"/>
    </row>
    <row r="249" spans="2:4" s="170" customFormat="1" x14ac:dyDescent="0.2">
      <c r="B249" s="167"/>
      <c r="C249" s="167"/>
      <c r="D249" s="163"/>
    </row>
    <row r="250" spans="2:4" s="170" customFormat="1" x14ac:dyDescent="0.2">
      <c r="B250" s="167"/>
      <c r="C250" s="167"/>
      <c r="D250" s="163"/>
    </row>
    <row r="251" spans="2:4" s="170" customFormat="1" x14ac:dyDescent="0.2">
      <c r="B251" s="167"/>
      <c r="C251" s="167"/>
      <c r="D251" s="163"/>
    </row>
    <row r="252" spans="2:4" s="170" customFormat="1" x14ac:dyDescent="0.2">
      <c r="B252" s="167"/>
      <c r="C252" s="167"/>
      <c r="D252" s="163"/>
    </row>
    <row r="253" spans="2:4" s="170" customFormat="1" x14ac:dyDescent="0.2">
      <c r="B253" s="167"/>
      <c r="C253" s="167"/>
      <c r="D253" s="163"/>
    </row>
    <row r="254" spans="2:4" s="170" customFormat="1" x14ac:dyDescent="0.2">
      <c r="B254" s="167"/>
      <c r="C254" s="167"/>
      <c r="D254" s="163"/>
    </row>
    <row r="255" spans="2:4" s="170" customFormat="1" x14ac:dyDescent="0.2">
      <c r="B255" s="167"/>
      <c r="C255" s="167"/>
      <c r="D255" s="163"/>
    </row>
    <row r="256" spans="2:4" s="170" customFormat="1" x14ac:dyDescent="0.2">
      <c r="B256" s="167"/>
      <c r="C256" s="167"/>
      <c r="D256" s="163"/>
    </row>
    <row r="257" spans="2:4" s="170" customFormat="1" x14ac:dyDescent="0.2">
      <c r="B257" s="167"/>
      <c r="C257" s="167"/>
      <c r="D257" s="163"/>
    </row>
    <row r="258" spans="2:4" s="170" customFormat="1" x14ac:dyDescent="0.2">
      <c r="B258" s="167"/>
      <c r="C258" s="167"/>
      <c r="D258" s="163"/>
    </row>
    <row r="259" spans="2:4" s="170" customFormat="1" x14ac:dyDescent="0.2">
      <c r="B259" s="167"/>
      <c r="C259" s="167"/>
      <c r="D259" s="163"/>
    </row>
    <row r="260" spans="2:4" s="170" customFormat="1" x14ac:dyDescent="0.2">
      <c r="B260" s="167"/>
      <c r="C260" s="167"/>
      <c r="D260" s="163"/>
    </row>
    <row r="261" spans="2:4" s="170" customFormat="1" x14ac:dyDescent="0.2">
      <c r="B261" s="167"/>
      <c r="C261" s="167"/>
      <c r="D261" s="163"/>
    </row>
    <row r="262" spans="2:4" s="170" customFormat="1" x14ac:dyDescent="0.2">
      <c r="B262" s="167"/>
      <c r="C262" s="167"/>
      <c r="D262" s="163"/>
    </row>
    <row r="263" spans="2:4" s="170" customFormat="1" x14ac:dyDescent="0.2">
      <c r="B263" s="167"/>
      <c r="C263" s="167"/>
      <c r="D263" s="163"/>
    </row>
    <row r="264" spans="2:4" s="170" customFormat="1" x14ac:dyDescent="0.2">
      <c r="B264" s="167"/>
      <c r="C264" s="167"/>
      <c r="D264" s="163"/>
    </row>
    <row r="265" spans="2:4" s="170" customFormat="1" x14ac:dyDescent="0.2">
      <c r="B265" s="167"/>
      <c r="C265" s="167"/>
      <c r="D265" s="163"/>
    </row>
    <row r="266" spans="2:4" s="170" customFormat="1" x14ac:dyDescent="0.2">
      <c r="B266" s="167"/>
      <c r="C266" s="167"/>
      <c r="D266" s="163"/>
    </row>
    <row r="267" spans="2:4" s="170" customFormat="1" x14ac:dyDescent="0.2">
      <c r="B267" s="167"/>
      <c r="C267" s="167"/>
      <c r="D267" s="163"/>
    </row>
    <row r="268" spans="2:4" s="170" customFormat="1" x14ac:dyDescent="0.2">
      <c r="B268" s="167"/>
      <c r="C268" s="167"/>
      <c r="D268" s="163"/>
    </row>
    <row r="269" spans="2:4" s="170" customFormat="1" x14ac:dyDescent="0.2">
      <c r="B269" s="167"/>
      <c r="C269" s="167"/>
      <c r="D269" s="163"/>
    </row>
    <row r="270" spans="2:4" s="170" customFormat="1" x14ac:dyDescent="0.2">
      <c r="B270" s="167"/>
      <c r="C270" s="167"/>
      <c r="D270" s="163"/>
    </row>
    <row r="271" spans="2:4" s="170" customFormat="1" x14ac:dyDescent="0.2">
      <c r="B271" s="167"/>
      <c r="C271" s="167"/>
      <c r="D271" s="163"/>
    </row>
    <row r="272" spans="2:4" s="170" customFormat="1" x14ac:dyDescent="0.2">
      <c r="B272" s="167"/>
      <c r="C272" s="167"/>
      <c r="D272" s="163"/>
    </row>
    <row r="273" spans="2:4" s="170" customFormat="1" x14ac:dyDescent="0.2">
      <c r="B273" s="167"/>
      <c r="C273" s="167"/>
      <c r="D273" s="163"/>
    </row>
    <row r="274" spans="2:4" s="170" customFormat="1" x14ac:dyDescent="0.2">
      <c r="B274" s="167"/>
      <c r="C274" s="167"/>
      <c r="D274" s="163"/>
    </row>
    <row r="275" spans="2:4" s="170" customFormat="1" x14ac:dyDescent="0.2">
      <c r="B275" s="167"/>
      <c r="C275" s="167"/>
      <c r="D275" s="163"/>
    </row>
    <row r="276" spans="2:4" s="170" customFormat="1" x14ac:dyDescent="0.2">
      <c r="B276" s="167"/>
      <c r="C276" s="167"/>
      <c r="D276" s="163"/>
    </row>
    <row r="277" spans="2:4" s="170" customFormat="1" x14ac:dyDescent="0.2">
      <c r="B277" s="167"/>
      <c r="C277" s="167"/>
      <c r="D277" s="163"/>
    </row>
    <row r="278" spans="2:4" s="170" customFormat="1" x14ac:dyDescent="0.2">
      <c r="B278" s="167"/>
      <c r="C278" s="167"/>
      <c r="D278" s="163"/>
    </row>
    <row r="279" spans="2:4" s="170" customFormat="1" x14ac:dyDescent="0.2">
      <c r="B279" s="167"/>
      <c r="C279" s="167"/>
      <c r="D279" s="163"/>
    </row>
    <row r="280" spans="2:4" s="170" customFormat="1" x14ac:dyDescent="0.2">
      <c r="B280" s="167"/>
      <c r="C280" s="167"/>
      <c r="D280" s="163"/>
    </row>
    <row r="281" spans="2:4" s="170" customFormat="1" x14ac:dyDescent="0.2">
      <c r="B281" s="167"/>
      <c r="C281" s="167"/>
      <c r="D281" s="163"/>
    </row>
    <row r="282" spans="2:4" s="170" customFormat="1" x14ac:dyDescent="0.2">
      <c r="B282" s="167"/>
      <c r="C282" s="167"/>
      <c r="D282" s="163"/>
    </row>
    <row r="283" spans="2:4" s="170" customFormat="1" x14ac:dyDescent="0.2">
      <c r="B283" s="167"/>
      <c r="C283" s="167"/>
      <c r="D283" s="163"/>
    </row>
    <row r="284" spans="2:4" s="170" customFormat="1" x14ac:dyDescent="0.2">
      <c r="B284" s="167"/>
      <c r="C284" s="167"/>
      <c r="D284" s="163"/>
    </row>
    <row r="285" spans="2:4" s="170" customFormat="1" x14ac:dyDescent="0.2">
      <c r="B285" s="167"/>
      <c r="C285" s="167"/>
      <c r="D285" s="163"/>
    </row>
    <row r="286" spans="2:4" s="170" customFormat="1" x14ac:dyDescent="0.2">
      <c r="B286" s="167"/>
      <c r="C286" s="167"/>
      <c r="D286" s="163"/>
    </row>
    <row r="287" spans="2:4" s="170" customFormat="1" x14ac:dyDescent="0.2">
      <c r="B287" s="167"/>
      <c r="C287" s="167"/>
      <c r="D287" s="163"/>
    </row>
    <row r="288" spans="2:4" s="170" customFormat="1" x14ac:dyDescent="0.2">
      <c r="B288" s="167"/>
      <c r="C288" s="167"/>
      <c r="D288" s="163"/>
    </row>
    <row r="289" spans="2:4" s="170" customFormat="1" x14ac:dyDescent="0.2">
      <c r="B289" s="167"/>
      <c r="C289" s="167"/>
      <c r="D289" s="163"/>
    </row>
    <row r="290" spans="2:4" s="170" customFormat="1" x14ac:dyDescent="0.2">
      <c r="B290" s="167"/>
      <c r="C290" s="167"/>
      <c r="D290" s="163"/>
    </row>
    <row r="291" spans="2:4" s="170" customFormat="1" x14ac:dyDescent="0.2">
      <c r="B291" s="167"/>
      <c r="C291" s="167"/>
      <c r="D291" s="163"/>
    </row>
    <row r="292" spans="2:4" s="170" customFormat="1" x14ac:dyDescent="0.2">
      <c r="B292" s="167"/>
      <c r="C292" s="167"/>
      <c r="D292" s="163"/>
    </row>
    <row r="293" spans="2:4" s="170" customFormat="1" x14ac:dyDescent="0.2">
      <c r="B293" s="167"/>
      <c r="C293" s="167"/>
      <c r="D293" s="163"/>
    </row>
    <row r="294" spans="2:4" s="170" customFormat="1" x14ac:dyDescent="0.2">
      <c r="B294" s="167"/>
      <c r="C294" s="167"/>
      <c r="D294" s="163"/>
    </row>
    <row r="295" spans="2:4" s="170" customFormat="1" x14ac:dyDescent="0.2">
      <c r="B295" s="167"/>
      <c r="C295" s="167"/>
      <c r="D295" s="163"/>
    </row>
    <row r="296" spans="2:4" s="170" customFormat="1" x14ac:dyDescent="0.2">
      <c r="B296" s="167"/>
      <c r="C296" s="167"/>
      <c r="D296" s="163"/>
    </row>
    <row r="297" spans="2:4" s="170" customFormat="1" x14ac:dyDescent="0.2">
      <c r="B297" s="167"/>
      <c r="C297" s="167"/>
      <c r="D297" s="163"/>
    </row>
    <row r="298" spans="2:4" s="170" customFormat="1" x14ac:dyDescent="0.2">
      <c r="B298" s="167"/>
      <c r="C298" s="167"/>
      <c r="D298" s="163"/>
    </row>
    <row r="299" spans="2:4" s="170" customFormat="1" x14ac:dyDescent="0.2">
      <c r="B299" s="167"/>
      <c r="C299" s="167"/>
      <c r="D299" s="163"/>
    </row>
    <row r="300" spans="2:4" s="170" customFormat="1" x14ac:dyDescent="0.2">
      <c r="B300" s="167"/>
      <c r="C300" s="167"/>
      <c r="D300" s="163"/>
    </row>
    <row r="301" spans="2:4" s="170" customFormat="1" x14ac:dyDescent="0.2">
      <c r="B301" s="167"/>
      <c r="C301" s="167"/>
      <c r="D301" s="163"/>
    </row>
    <row r="302" spans="2:4" s="170" customFormat="1" x14ac:dyDescent="0.2">
      <c r="B302" s="167"/>
      <c r="C302" s="167"/>
      <c r="D302" s="163"/>
    </row>
    <row r="303" spans="2:4" s="170" customFormat="1" x14ac:dyDescent="0.2">
      <c r="B303" s="167"/>
      <c r="C303" s="167"/>
      <c r="D303" s="163"/>
    </row>
    <row r="304" spans="2:4" s="170" customFormat="1" x14ac:dyDescent="0.2">
      <c r="B304" s="167"/>
      <c r="C304" s="167"/>
      <c r="D304" s="163"/>
    </row>
    <row r="305" spans="2:4" s="170" customFormat="1" x14ac:dyDescent="0.2">
      <c r="B305" s="167"/>
      <c r="C305" s="167"/>
      <c r="D305" s="163"/>
    </row>
    <row r="306" spans="2:4" s="170" customFormat="1" x14ac:dyDescent="0.2">
      <c r="B306" s="167"/>
      <c r="C306" s="167"/>
      <c r="D306" s="163"/>
    </row>
    <row r="307" spans="2:4" s="170" customFormat="1" x14ac:dyDescent="0.2">
      <c r="B307" s="167"/>
      <c r="C307" s="167"/>
      <c r="D307" s="163"/>
    </row>
    <row r="308" spans="2:4" s="170" customFormat="1" x14ac:dyDescent="0.2">
      <c r="B308" s="167"/>
      <c r="C308" s="167"/>
      <c r="D308" s="163"/>
    </row>
    <row r="309" spans="2:4" s="170" customFormat="1" x14ac:dyDescent="0.2">
      <c r="B309" s="167"/>
      <c r="C309" s="167"/>
      <c r="D309" s="163"/>
    </row>
    <row r="310" spans="2:4" s="170" customFormat="1" x14ac:dyDescent="0.2">
      <c r="B310" s="167"/>
      <c r="C310" s="167"/>
      <c r="D310" s="163"/>
    </row>
    <row r="311" spans="2:4" s="170" customFormat="1" x14ac:dyDescent="0.2">
      <c r="B311" s="167"/>
      <c r="C311" s="167"/>
      <c r="D311" s="163"/>
    </row>
    <row r="312" spans="2:4" s="170" customFormat="1" x14ac:dyDescent="0.2">
      <c r="B312" s="167"/>
      <c r="C312" s="167"/>
      <c r="D312" s="163"/>
    </row>
    <row r="313" spans="2:4" s="170" customFormat="1" x14ac:dyDescent="0.2">
      <c r="B313" s="167"/>
      <c r="C313" s="167"/>
      <c r="D313" s="163"/>
    </row>
    <row r="314" spans="2:4" s="170" customFormat="1" x14ac:dyDescent="0.2">
      <c r="B314" s="167"/>
      <c r="C314" s="167"/>
      <c r="D314" s="163"/>
    </row>
    <row r="315" spans="2:4" s="170" customFormat="1" x14ac:dyDescent="0.2">
      <c r="B315" s="167"/>
      <c r="C315" s="167"/>
      <c r="D315" s="163"/>
    </row>
    <row r="316" spans="2:4" s="170" customFormat="1" x14ac:dyDescent="0.2">
      <c r="B316" s="167"/>
      <c r="C316" s="167"/>
      <c r="D316" s="163"/>
    </row>
    <row r="317" spans="2:4" s="170" customFormat="1" x14ac:dyDescent="0.2">
      <c r="B317" s="167"/>
      <c r="C317" s="167"/>
      <c r="D317" s="163"/>
    </row>
    <row r="318" spans="2:4" s="170" customFormat="1" x14ac:dyDescent="0.2">
      <c r="B318" s="167"/>
      <c r="C318" s="167"/>
      <c r="D318" s="163"/>
    </row>
    <row r="319" spans="2:4" s="170" customFormat="1" x14ac:dyDescent="0.2">
      <c r="B319" s="167"/>
      <c r="C319" s="167"/>
      <c r="D319" s="163"/>
    </row>
    <row r="320" spans="2:4" s="170" customFormat="1" x14ac:dyDescent="0.2">
      <c r="B320" s="167"/>
      <c r="C320" s="167"/>
      <c r="D320" s="163"/>
    </row>
    <row r="321" spans="2:4" s="170" customFormat="1" x14ac:dyDescent="0.2">
      <c r="B321" s="167"/>
      <c r="C321" s="167"/>
      <c r="D321" s="163"/>
    </row>
    <row r="322" spans="2:4" s="170" customFormat="1" x14ac:dyDescent="0.2">
      <c r="B322" s="167"/>
      <c r="C322" s="167"/>
      <c r="D322" s="163"/>
    </row>
    <row r="323" spans="2:4" s="170" customFormat="1" x14ac:dyDescent="0.2">
      <c r="B323" s="167"/>
      <c r="C323" s="167"/>
      <c r="D323" s="163"/>
    </row>
    <row r="324" spans="2:4" s="170" customFormat="1" x14ac:dyDescent="0.2">
      <c r="B324" s="167"/>
      <c r="C324" s="167"/>
      <c r="D324" s="163"/>
    </row>
    <row r="325" spans="2:4" s="170" customFormat="1" x14ac:dyDescent="0.2">
      <c r="B325" s="167"/>
      <c r="C325" s="167"/>
      <c r="D325" s="163"/>
    </row>
    <row r="326" spans="2:4" s="170" customFormat="1" x14ac:dyDescent="0.2">
      <c r="B326" s="167"/>
      <c r="C326" s="167"/>
      <c r="D326" s="163"/>
    </row>
    <row r="327" spans="2:4" s="170" customFormat="1" x14ac:dyDescent="0.2">
      <c r="B327" s="167"/>
      <c r="C327" s="167"/>
      <c r="D327" s="163"/>
    </row>
    <row r="328" spans="2:4" s="170" customFormat="1" x14ac:dyDescent="0.2">
      <c r="B328" s="167"/>
      <c r="C328" s="167"/>
      <c r="D328" s="163"/>
    </row>
    <row r="329" spans="2:4" s="170" customFormat="1" x14ac:dyDescent="0.2">
      <c r="B329" s="167"/>
      <c r="C329" s="167"/>
      <c r="D329" s="163"/>
    </row>
    <row r="330" spans="2:4" s="170" customFormat="1" x14ac:dyDescent="0.2">
      <c r="B330" s="167"/>
      <c r="C330" s="167"/>
      <c r="D330" s="163"/>
    </row>
    <row r="331" spans="2:4" s="170" customFormat="1" x14ac:dyDescent="0.2">
      <c r="B331" s="167"/>
      <c r="C331" s="167"/>
      <c r="D331" s="163"/>
    </row>
    <row r="332" spans="2:4" s="170" customFormat="1" x14ac:dyDescent="0.2">
      <c r="B332" s="167"/>
      <c r="C332" s="167"/>
      <c r="D332" s="163"/>
    </row>
    <row r="333" spans="2:4" s="170" customFormat="1" x14ac:dyDescent="0.2">
      <c r="B333" s="167"/>
      <c r="C333" s="167"/>
      <c r="D333" s="163"/>
    </row>
    <row r="334" spans="2:4" s="170" customFormat="1" x14ac:dyDescent="0.2">
      <c r="B334" s="167"/>
      <c r="C334" s="167"/>
      <c r="D334" s="163"/>
    </row>
    <row r="335" spans="2:4" s="170" customFormat="1" x14ac:dyDescent="0.2">
      <c r="B335" s="167"/>
      <c r="C335" s="167"/>
      <c r="D335" s="163"/>
    </row>
    <row r="336" spans="2:4" s="170" customFormat="1" x14ac:dyDescent="0.2">
      <c r="B336" s="167"/>
      <c r="C336" s="167"/>
      <c r="D336" s="163"/>
    </row>
    <row r="337" spans="2:4" s="170" customFormat="1" x14ac:dyDescent="0.2">
      <c r="B337" s="167"/>
      <c r="C337" s="167"/>
      <c r="D337" s="163"/>
    </row>
    <row r="338" spans="2:4" s="170" customFormat="1" x14ac:dyDescent="0.2">
      <c r="B338" s="167"/>
      <c r="C338" s="167"/>
      <c r="D338" s="163"/>
    </row>
    <row r="339" spans="2:4" s="170" customFormat="1" x14ac:dyDescent="0.2">
      <c r="B339" s="167"/>
      <c r="C339" s="167"/>
      <c r="D339" s="163"/>
    </row>
    <row r="340" spans="2:4" s="170" customFormat="1" x14ac:dyDescent="0.2">
      <c r="B340" s="167"/>
      <c r="C340" s="167"/>
      <c r="D340" s="163"/>
    </row>
    <row r="341" spans="2:4" s="170" customFormat="1" x14ac:dyDescent="0.2">
      <c r="B341" s="167"/>
      <c r="C341" s="167"/>
      <c r="D341" s="163"/>
    </row>
    <row r="342" spans="2:4" s="170" customFormat="1" x14ac:dyDescent="0.2">
      <c r="B342" s="167"/>
      <c r="C342" s="167"/>
      <c r="D342" s="163"/>
    </row>
    <row r="343" spans="2:4" s="170" customFormat="1" x14ac:dyDescent="0.2">
      <c r="B343" s="167"/>
      <c r="C343" s="167"/>
      <c r="D343" s="163"/>
    </row>
    <row r="344" spans="2:4" s="170" customFormat="1" x14ac:dyDescent="0.2">
      <c r="B344" s="167"/>
      <c r="C344" s="167"/>
      <c r="D344" s="163"/>
    </row>
    <row r="345" spans="2:4" s="170" customFormat="1" x14ac:dyDescent="0.2">
      <c r="B345" s="167"/>
      <c r="C345" s="167"/>
      <c r="D345" s="163"/>
    </row>
    <row r="346" spans="2:4" s="170" customFormat="1" x14ac:dyDescent="0.2">
      <c r="B346" s="167"/>
      <c r="C346" s="167"/>
      <c r="D346" s="163"/>
    </row>
    <row r="347" spans="2:4" s="170" customFormat="1" x14ac:dyDescent="0.2">
      <c r="B347" s="167"/>
      <c r="C347" s="167"/>
      <c r="D347" s="163"/>
    </row>
    <row r="348" spans="2:4" s="170" customFormat="1" x14ac:dyDescent="0.2">
      <c r="B348" s="167"/>
      <c r="C348" s="167"/>
      <c r="D348" s="163"/>
    </row>
    <row r="349" spans="2:4" s="170" customFormat="1" x14ac:dyDescent="0.2">
      <c r="B349" s="167"/>
      <c r="C349" s="167"/>
      <c r="D349" s="163"/>
    </row>
    <row r="350" spans="2:4" s="170" customFormat="1" x14ac:dyDescent="0.2">
      <c r="B350" s="167"/>
      <c r="C350" s="167"/>
      <c r="D350" s="163"/>
    </row>
    <row r="351" spans="2:4" s="170" customFormat="1" x14ac:dyDescent="0.2">
      <c r="B351" s="167"/>
      <c r="C351" s="167"/>
      <c r="D351" s="163"/>
    </row>
    <row r="352" spans="2:4" s="170" customFormat="1" x14ac:dyDescent="0.2">
      <c r="B352" s="167"/>
      <c r="C352" s="167"/>
      <c r="D352" s="163"/>
    </row>
    <row r="353" spans="2:4" s="170" customFormat="1" x14ac:dyDescent="0.2">
      <c r="B353" s="167"/>
      <c r="C353" s="167"/>
      <c r="D353" s="163"/>
    </row>
    <row r="354" spans="2:4" s="170" customFormat="1" x14ac:dyDescent="0.2">
      <c r="B354" s="167"/>
      <c r="C354" s="167"/>
      <c r="D354" s="163"/>
    </row>
    <row r="355" spans="2:4" s="170" customFormat="1" x14ac:dyDescent="0.2">
      <c r="B355" s="167"/>
      <c r="C355" s="167"/>
      <c r="D355" s="163"/>
    </row>
    <row r="356" spans="2:4" s="170" customFormat="1" x14ac:dyDescent="0.2">
      <c r="B356" s="167"/>
      <c r="C356" s="167"/>
      <c r="D356" s="163"/>
    </row>
    <row r="357" spans="2:4" s="170" customFormat="1" x14ac:dyDescent="0.2">
      <c r="B357" s="167"/>
      <c r="C357" s="167"/>
      <c r="D357" s="163"/>
    </row>
    <row r="358" spans="2:4" s="170" customFormat="1" x14ac:dyDescent="0.2">
      <c r="B358" s="167"/>
      <c r="C358" s="167"/>
      <c r="D358" s="163"/>
    </row>
    <row r="359" spans="2:4" s="170" customFormat="1" x14ac:dyDescent="0.2">
      <c r="B359" s="167"/>
      <c r="C359" s="167"/>
      <c r="D359" s="163"/>
    </row>
    <row r="360" spans="2:4" s="170" customFormat="1" x14ac:dyDescent="0.2">
      <c r="B360" s="167"/>
      <c r="C360" s="167"/>
      <c r="D360" s="163"/>
    </row>
    <row r="361" spans="2:4" s="170" customFormat="1" x14ac:dyDescent="0.2">
      <c r="B361" s="167"/>
      <c r="C361" s="167"/>
      <c r="D361" s="163"/>
    </row>
    <row r="362" spans="2:4" s="170" customFormat="1" x14ac:dyDescent="0.2">
      <c r="B362" s="167"/>
      <c r="C362" s="167"/>
      <c r="D362" s="163"/>
    </row>
    <row r="363" spans="2:4" s="170" customFormat="1" x14ac:dyDescent="0.2">
      <c r="B363" s="167"/>
      <c r="C363" s="167"/>
      <c r="D363" s="163"/>
    </row>
    <row r="364" spans="2:4" s="170" customFormat="1" x14ac:dyDescent="0.2">
      <c r="B364" s="167"/>
      <c r="C364" s="167"/>
      <c r="D364" s="163"/>
    </row>
    <row r="365" spans="2:4" s="170" customFormat="1" x14ac:dyDescent="0.2">
      <c r="B365" s="167"/>
      <c r="C365" s="167"/>
      <c r="D365" s="163"/>
    </row>
    <row r="366" spans="2:4" s="170" customFormat="1" x14ac:dyDescent="0.2">
      <c r="B366" s="167"/>
      <c r="C366" s="167"/>
      <c r="D366" s="163"/>
    </row>
    <row r="367" spans="2:4" s="170" customFormat="1" x14ac:dyDescent="0.2">
      <c r="B367" s="167"/>
      <c r="C367" s="167"/>
      <c r="D367" s="163"/>
    </row>
    <row r="368" spans="2:4" s="170" customFormat="1" x14ac:dyDescent="0.2">
      <c r="B368" s="167"/>
      <c r="C368" s="167"/>
      <c r="D368" s="163"/>
    </row>
    <row r="369" spans="2:4" s="170" customFormat="1" x14ac:dyDescent="0.2">
      <c r="B369" s="167"/>
      <c r="C369" s="167"/>
      <c r="D369" s="163"/>
    </row>
    <row r="370" spans="2:4" s="170" customFormat="1" x14ac:dyDescent="0.2">
      <c r="B370" s="167"/>
      <c r="C370" s="167"/>
      <c r="D370" s="163"/>
    </row>
    <row r="371" spans="2:4" s="170" customFormat="1" x14ac:dyDescent="0.2">
      <c r="B371" s="167"/>
      <c r="C371" s="167"/>
      <c r="D371" s="163"/>
    </row>
    <row r="372" spans="2:4" s="170" customFormat="1" x14ac:dyDescent="0.2">
      <c r="B372" s="167"/>
      <c r="C372" s="167"/>
      <c r="D372" s="163"/>
    </row>
    <row r="373" spans="2:4" s="170" customFormat="1" x14ac:dyDescent="0.2">
      <c r="B373" s="167"/>
      <c r="C373" s="167"/>
      <c r="D373" s="163"/>
    </row>
    <row r="374" spans="2:4" s="170" customFormat="1" x14ac:dyDescent="0.2">
      <c r="B374" s="167"/>
      <c r="C374" s="167"/>
      <c r="D374" s="163"/>
    </row>
    <row r="375" spans="2:4" s="170" customFormat="1" x14ac:dyDescent="0.2">
      <c r="B375" s="167"/>
      <c r="C375" s="167"/>
      <c r="D375" s="163"/>
    </row>
    <row r="376" spans="2:4" s="170" customFormat="1" x14ac:dyDescent="0.2">
      <c r="B376" s="167"/>
      <c r="C376" s="167"/>
      <c r="D376" s="163"/>
    </row>
    <row r="377" spans="2:4" s="170" customFormat="1" x14ac:dyDescent="0.2">
      <c r="B377" s="167"/>
      <c r="C377" s="167"/>
      <c r="D377" s="163"/>
    </row>
    <row r="378" spans="2:4" s="170" customFormat="1" x14ac:dyDescent="0.2">
      <c r="B378" s="167"/>
      <c r="C378" s="167"/>
      <c r="D378" s="163"/>
    </row>
    <row r="379" spans="2:4" s="170" customFormat="1" x14ac:dyDescent="0.2">
      <c r="B379" s="167"/>
      <c r="C379" s="167"/>
      <c r="D379" s="163"/>
    </row>
    <row r="380" spans="2:4" s="170" customFormat="1" x14ac:dyDescent="0.2">
      <c r="B380" s="167"/>
      <c r="C380" s="167"/>
      <c r="D380" s="163"/>
    </row>
    <row r="381" spans="2:4" s="170" customFormat="1" x14ac:dyDescent="0.2">
      <c r="B381" s="167"/>
      <c r="C381" s="167"/>
      <c r="D381" s="163"/>
    </row>
    <row r="382" spans="2:4" s="170" customFormat="1" x14ac:dyDescent="0.2">
      <c r="B382" s="167"/>
      <c r="C382" s="167"/>
      <c r="D382" s="163"/>
    </row>
    <row r="383" spans="2:4" s="170" customFormat="1" x14ac:dyDescent="0.2">
      <c r="B383" s="167"/>
      <c r="C383" s="167"/>
      <c r="D383" s="163"/>
    </row>
    <row r="384" spans="2:4" s="170" customFormat="1" x14ac:dyDescent="0.2">
      <c r="B384" s="167"/>
      <c r="C384" s="167"/>
      <c r="D384" s="163"/>
    </row>
    <row r="385" spans="2:4" s="170" customFormat="1" x14ac:dyDescent="0.2">
      <c r="B385" s="167"/>
      <c r="C385" s="167"/>
      <c r="D385" s="163"/>
    </row>
    <row r="386" spans="2:4" s="170" customFormat="1" x14ac:dyDescent="0.2">
      <c r="B386" s="167"/>
      <c r="C386" s="167"/>
      <c r="D386" s="163"/>
    </row>
    <row r="387" spans="2:4" s="170" customFormat="1" x14ac:dyDescent="0.2">
      <c r="B387" s="167"/>
      <c r="C387" s="167"/>
      <c r="D387" s="163"/>
    </row>
    <row r="388" spans="2:4" s="170" customFormat="1" x14ac:dyDescent="0.2">
      <c r="B388" s="167"/>
      <c r="C388" s="167"/>
      <c r="D388" s="163"/>
    </row>
    <row r="389" spans="2:4" s="170" customFormat="1" x14ac:dyDescent="0.2">
      <c r="B389" s="167"/>
      <c r="C389" s="167"/>
      <c r="D389" s="163"/>
    </row>
    <row r="390" spans="2:4" s="170" customFormat="1" x14ac:dyDescent="0.2">
      <c r="B390" s="167"/>
      <c r="C390" s="167"/>
      <c r="D390" s="163"/>
    </row>
    <row r="391" spans="2:4" s="170" customFormat="1" x14ac:dyDescent="0.2">
      <c r="B391" s="167"/>
      <c r="C391" s="167"/>
      <c r="D391" s="163"/>
    </row>
    <row r="392" spans="2:4" s="170" customFormat="1" x14ac:dyDescent="0.2">
      <c r="B392" s="167"/>
      <c r="C392" s="167"/>
      <c r="D392" s="163"/>
    </row>
    <row r="393" spans="2:4" s="170" customFormat="1" x14ac:dyDescent="0.2">
      <c r="B393" s="167"/>
      <c r="C393" s="167"/>
      <c r="D393" s="163"/>
    </row>
    <row r="394" spans="2:4" s="170" customFormat="1" x14ac:dyDescent="0.2">
      <c r="B394" s="167"/>
      <c r="C394" s="167"/>
      <c r="D394" s="163"/>
    </row>
    <row r="395" spans="2:4" s="170" customFormat="1" x14ac:dyDescent="0.2">
      <c r="B395" s="167"/>
      <c r="C395" s="167"/>
      <c r="D395" s="163"/>
    </row>
    <row r="396" spans="2:4" s="170" customFormat="1" x14ac:dyDescent="0.2">
      <c r="B396" s="167"/>
      <c r="C396" s="167"/>
      <c r="D396" s="163"/>
    </row>
    <row r="397" spans="2:4" s="170" customFormat="1" x14ac:dyDescent="0.2">
      <c r="B397" s="167"/>
      <c r="C397" s="167"/>
      <c r="D397" s="163"/>
    </row>
    <row r="398" spans="2:4" s="170" customFormat="1" x14ac:dyDescent="0.2">
      <c r="B398" s="167"/>
      <c r="C398" s="167"/>
      <c r="D398" s="163"/>
    </row>
    <row r="399" spans="2:4" s="170" customFormat="1" x14ac:dyDescent="0.2">
      <c r="B399" s="167"/>
      <c r="C399" s="167"/>
      <c r="D399" s="163"/>
    </row>
    <row r="400" spans="2:4" s="170" customFormat="1" x14ac:dyDescent="0.2">
      <c r="B400" s="167"/>
      <c r="C400" s="167"/>
      <c r="D400" s="163"/>
    </row>
    <row r="401" spans="2:4" s="170" customFormat="1" x14ac:dyDescent="0.2">
      <c r="B401" s="167"/>
      <c r="C401" s="167"/>
      <c r="D401" s="163"/>
    </row>
    <row r="402" spans="2:4" s="170" customFormat="1" x14ac:dyDescent="0.2">
      <c r="B402" s="167"/>
      <c r="C402" s="167"/>
      <c r="D402" s="163"/>
    </row>
    <row r="403" spans="2:4" s="170" customFormat="1" x14ac:dyDescent="0.2">
      <c r="B403" s="167"/>
      <c r="C403" s="167"/>
      <c r="D403" s="163"/>
    </row>
    <row r="404" spans="2:4" s="170" customFormat="1" x14ac:dyDescent="0.2">
      <c r="B404" s="167"/>
      <c r="C404" s="167"/>
      <c r="D404" s="163"/>
    </row>
    <row r="405" spans="2:4" s="170" customFormat="1" x14ac:dyDescent="0.2">
      <c r="B405" s="167"/>
      <c r="C405" s="167"/>
      <c r="D405" s="163"/>
    </row>
    <row r="406" spans="2:4" s="170" customFormat="1" x14ac:dyDescent="0.2">
      <c r="B406" s="167"/>
      <c r="C406" s="167"/>
      <c r="D406" s="163"/>
    </row>
    <row r="407" spans="2:4" s="170" customFormat="1" x14ac:dyDescent="0.2">
      <c r="B407" s="167"/>
      <c r="C407" s="167"/>
      <c r="D407" s="163"/>
    </row>
    <row r="408" spans="2:4" s="170" customFormat="1" x14ac:dyDescent="0.2">
      <c r="B408" s="167"/>
      <c r="C408" s="167"/>
      <c r="D408" s="163"/>
    </row>
    <row r="409" spans="2:4" s="170" customFormat="1" x14ac:dyDescent="0.2">
      <c r="B409" s="167"/>
      <c r="C409" s="167"/>
      <c r="D409" s="163"/>
    </row>
    <row r="410" spans="2:4" s="170" customFormat="1" x14ac:dyDescent="0.2">
      <c r="B410" s="167"/>
      <c r="C410" s="167"/>
      <c r="D410" s="163"/>
    </row>
    <row r="411" spans="2:4" s="170" customFormat="1" x14ac:dyDescent="0.2">
      <c r="B411" s="167"/>
      <c r="C411" s="167"/>
      <c r="D411" s="163"/>
    </row>
    <row r="412" spans="2:4" s="170" customFormat="1" x14ac:dyDescent="0.2">
      <c r="B412" s="167"/>
      <c r="C412" s="167"/>
      <c r="D412" s="163"/>
    </row>
    <row r="413" spans="2:4" s="170" customFormat="1" x14ac:dyDescent="0.2">
      <c r="B413" s="167"/>
      <c r="C413" s="167"/>
      <c r="D413" s="163"/>
    </row>
    <row r="414" spans="2:4" s="170" customFormat="1" x14ac:dyDescent="0.2">
      <c r="B414" s="167"/>
      <c r="C414" s="167"/>
      <c r="D414" s="163"/>
    </row>
    <row r="415" spans="2:4" s="170" customFormat="1" x14ac:dyDescent="0.2">
      <c r="B415" s="167"/>
      <c r="C415" s="167"/>
      <c r="D415" s="163"/>
    </row>
    <row r="416" spans="2:4" s="170" customFormat="1" x14ac:dyDescent="0.2">
      <c r="B416" s="167"/>
      <c r="C416" s="167"/>
      <c r="D416" s="163"/>
    </row>
    <row r="417" spans="2:4" s="170" customFormat="1" x14ac:dyDescent="0.2">
      <c r="B417" s="167"/>
      <c r="C417" s="167"/>
      <c r="D417" s="163"/>
    </row>
    <row r="418" spans="2:4" s="170" customFormat="1" x14ac:dyDescent="0.2">
      <c r="B418" s="167"/>
      <c r="C418" s="167"/>
      <c r="D418" s="163"/>
    </row>
    <row r="419" spans="2:4" s="170" customFormat="1" x14ac:dyDescent="0.2">
      <c r="B419" s="167"/>
      <c r="C419" s="167"/>
      <c r="D419" s="163"/>
    </row>
    <row r="420" spans="2:4" s="170" customFormat="1" x14ac:dyDescent="0.2">
      <c r="B420" s="167"/>
      <c r="C420" s="167"/>
      <c r="D420" s="163"/>
    </row>
    <row r="421" spans="2:4" s="170" customFormat="1" x14ac:dyDescent="0.2">
      <c r="B421" s="167"/>
      <c r="C421" s="167"/>
      <c r="D421" s="163"/>
    </row>
    <row r="422" spans="2:4" s="170" customFormat="1" x14ac:dyDescent="0.2">
      <c r="B422" s="167"/>
      <c r="C422" s="167"/>
      <c r="D422" s="163"/>
    </row>
    <row r="423" spans="2:4" s="170" customFormat="1" x14ac:dyDescent="0.2">
      <c r="B423" s="167"/>
      <c r="C423" s="167"/>
      <c r="D423" s="163"/>
    </row>
    <row r="424" spans="2:4" s="170" customFormat="1" x14ac:dyDescent="0.2">
      <c r="B424" s="167"/>
      <c r="C424" s="167"/>
      <c r="D424" s="163"/>
    </row>
    <row r="425" spans="2:4" s="170" customFormat="1" x14ac:dyDescent="0.2">
      <c r="B425" s="167"/>
      <c r="C425" s="167"/>
      <c r="D425" s="163"/>
    </row>
    <row r="426" spans="2:4" s="170" customFormat="1" x14ac:dyDescent="0.2">
      <c r="B426" s="167"/>
      <c r="C426" s="167"/>
      <c r="D426" s="163"/>
    </row>
    <row r="427" spans="2:4" s="170" customFormat="1" x14ac:dyDescent="0.2">
      <c r="B427" s="167"/>
      <c r="C427" s="167"/>
      <c r="D427" s="163"/>
    </row>
    <row r="428" spans="2:4" s="170" customFormat="1" x14ac:dyDescent="0.2">
      <c r="B428" s="167"/>
      <c r="C428" s="167"/>
      <c r="D428" s="163"/>
    </row>
    <row r="429" spans="2:4" s="170" customFormat="1" x14ac:dyDescent="0.2">
      <c r="B429" s="167"/>
      <c r="C429" s="167"/>
      <c r="D429" s="163"/>
    </row>
    <row r="430" spans="2:4" s="170" customFormat="1" x14ac:dyDescent="0.2">
      <c r="B430" s="167"/>
      <c r="C430" s="167"/>
      <c r="D430" s="163"/>
    </row>
    <row r="431" spans="2:4" s="170" customFormat="1" x14ac:dyDescent="0.2">
      <c r="B431" s="167"/>
      <c r="C431" s="167"/>
      <c r="D431" s="163"/>
    </row>
    <row r="432" spans="2:4" s="170" customFormat="1" x14ac:dyDescent="0.2">
      <c r="B432" s="167"/>
      <c r="C432" s="167"/>
      <c r="D432" s="163"/>
    </row>
    <row r="433" spans="2:4" s="170" customFormat="1" x14ac:dyDescent="0.2">
      <c r="B433" s="167"/>
      <c r="C433" s="167"/>
      <c r="D433" s="163"/>
    </row>
    <row r="434" spans="2:4" s="170" customFormat="1" x14ac:dyDescent="0.2">
      <c r="B434" s="167"/>
      <c r="C434" s="167"/>
      <c r="D434" s="163"/>
    </row>
    <row r="435" spans="2:4" s="170" customFormat="1" x14ac:dyDescent="0.2">
      <c r="B435" s="167"/>
      <c r="C435" s="167"/>
      <c r="D435" s="163"/>
    </row>
    <row r="436" spans="2:4" s="170" customFormat="1" x14ac:dyDescent="0.2">
      <c r="B436" s="167"/>
      <c r="C436" s="167"/>
      <c r="D436" s="163"/>
    </row>
    <row r="437" spans="2:4" s="170" customFormat="1" x14ac:dyDescent="0.2">
      <c r="B437" s="167"/>
      <c r="C437" s="167"/>
      <c r="D437" s="163"/>
    </row>
    <row r="438" spans="2:4" s="170" customFormat="1" x14ac:dyDescent="0.2">
      <c r="B438" s="167"/>
      <c r="C438" s="167"/>
      <c r="D438" s="163"/>
    </row>
    <row r="439" spans="2:4" s="170" customFormat="1" x14ac:dyDescent="0.2">
      <c r="B439" s="167"/>
      <c r="C439" s="167"/>
      <c r="D439" s="163"/>
    </row>
    <row r="440" spans="2:4" s="170" customFormat="1" x14ac:dyDescent="0.2">
      <c r="B440" s="167"/>
      <c r="C440" s="167"/>
      <c r="D440" s="163"/>
    </row>
    <row r="441" spans="2:4" s="170" customFormat="1" x14ac:dyDescent="0.2">
      <c r="B441" s="167"/>
      <c r="C441" s="167"/>
      <c r="D441" s="163"/>
    </row>
    <row r="442" spans="2:4" s="170" customFormat="1" x14ac:dyDescent="0.2">
      <c r="B442" s="167"/>
      <c r="C442" s="167"/>
      <c r="D442" s="163"/>
    </row>
    <row r="443" spans="2:4" s="170" customFormat="1" x14ac:dyDescent="0.2">
      <c r="B443" s="167"/>
      <c r="C443" s="167"/>
      <c r="D443" s="163"/>
    </row>
    <row r="444" spans="2:4" s="170" customFormat="1" x14ac:dyDescent="0.2">
      <c r="B444" s="167"/>
      <c r="C444" s="167"/>
      <c r="D444" s="163"/>
    </row>
    <row r="445" spans="2:4" s="170" customFormat="1" x14ac:dyDescent="0.2">
      <c r="B445" s="167"/>
      <c r="C445" s="167"/>
      <c r="D445" s="163"/>
    </row>
    <row r="446" spans="2:4" s="170" customFormat="1" x14ac:dyDescent="0.2">
      <c r="B446" s="167"/>
      <c r="C446" s="167"/>
      <c r="D446" s="163"/>
    </row>
    <row r="447" spans="2:4" s="170" customFormat="1" x14ac:dyDescent="0.2">
      <c r="B447" s="167"/>
      <c r="C447" s="167"/>
      <c r="D447" s="163"/>
    </row>
    <row r="448" spans="2:4" s="170" customFormat="1" x14ac:dyDescent="0.2">
      <c r="B448" s="167"/>
      <c r="C448" s="167"/>
      <c r="D448" s="163"/>
    </row>
    <row r="449" spans="2:4" s="170" customFormat="1" x14ac:dyDescent="0.2">
      <c r="B449" s="167"/>
      <c r="C449" s="167"/>
      <c r="D449" s="163"/>
    </row>
    <row r="450" spans="2:4" s="170" customFormat="1" x14ac:dyDescent="0.2">
      <c r="B450" s="167"/>
      <c r="C450" s="167"/>
      <c r="D450" s="163"/>
    </row>
    <row r="451" spans="2:4" s="170" customFormat="1" x14ac:dyDescent="0.2">
      <c r="B451" s="167"/>
      <c r="C451" s="167"/>
      <c r="D451" s="163"/>
    </row>
    <row r="452" spans="2:4" s="170" customFormat="1" x14ac:dyDescent="0.2">
      <c r="B452" s="167"/>
      <c r="C452" s="167"/>
      <c r="D452" s="163"/>
    </row>
    <row r="453" spans="2:4" s="170" customFormat="1" x14ac:dyDescent="0.2">
      <c r="B453" s="167"/>
      <c r="C453" s="167"/>
      <c r="D453" s="163"/>
    </row>
    <row r="454" spans="2:4" s="170" customFormat="1" x14ac:dyDescent="0.2">
      <c r="B454" s="167"/>
      <c r="C454" s="167"/>
      <c r="D454" s="163"/>
    </row>
    <row r="455" spans="2:4" s="170" customFormat="1" x14ac:dyDescent="0.2">
      <c r="B455" s="167"/>
      <c r="C455" s="167"/>
      <c r="D455" s="163"/>
    </row>
    <row r="456" spans="2:4" s="170" customFormat="1" x14ac:dyDescent="0.2">
      <c r="B456" s="167"/>
      <c r="C456" s="167"/>
      <c r="D456" s="163"/>
    </row>
    <row r="457" spans="2:4" s="170" customFormat="1" x14ac:dyDescent="0.2">
      <c r="B457" s="167"/>
      <c r="C457" s="167"/>
      <c r="D457" s="163"/>
    </row>
    <row r="458" spans="2:4" s="170" customFormat="1" x14ac:dyDescent="0.2">
      <c r="B458" s="167"/>
      <c r="C458" s="167"/>
      <c r="D458" s="163"/>
    </row>
    <row r="459" spans="2:4" s="170" customFormat="1" x14ac:dyDescent="0.2">
      <c r="B459" s="167"/>
      <c r="C459" s="167"/>
      <c r="D459" s="163"/>
    </row>
    <row r="460" spans="2:4" s="170" customFormat="1" x14ac:dyDescent="0.2">
      <c r="B460" s="167"/>
      <c r="C460" s="167"/>
      <c r="D460" s="163"/>
    </row>
    <row r="461" spans="2:4" s="170" customFormat="1" x14ac:dyDescent="0.2">
      <c r="B461" s="167"/>
      <c r="C461" s="167"/>
      <c r="D461" s="163"/>
    </row>
    <row r="462" spans="2:4" s="170" customFormat="1" x14ac:dyDescent="0.2">
      <c r="B462" s="167"/>
      <c r="C462" s="167"/>
      <c r="D462" s="163"/>
    </row>
    <row r="463" spans="2:4" s="170" customFormat="1" x14ac:dyDescent="0.2">
      <c r="B463" s="167"/>
      <c r="C463" s="167"/>
      <c r="D463" s="163"/>
    </row>
    <row r="464" spans="2:4" s="170" customFormat="1" x14ac:dyDescent="0.2">
      <c r="B464" s="167"/>
      <c r="C464" s="167"/>
      <c r="D464" s="163"/>
    </row>
    <row r="465" spans="2:4" s="170" customFormat="1" x14ac:dyDescent="0.2">
      <c r="B465" s="167"/>
      <c r="C465" s="167"/>
      <c r="D465" s="163"/>
    </row>
    <row r="466" spans="2:4" s="170" customFormat="1" x14ac:dyDescent="0.2">
      <c r="B466" s="167"/>
      <c r="C466" s="167"/>
      <c r="D466" s="163"/>
    </row>
    <row r="467" spans="2:4" s="170" customFormat="1" x14ac:dyDescent="0.2">
      <c r="B467" s="167"/>
      <c r="C467" s="167"/>
      <c r="D467" s="163"/>
    </row>
    <row r="468" spans="2:4" s="170" customFormat="1" x14ac:dyDescent="0.2">
      <c r="B468" s="167"/>
      <c r="C468" s="167"/>
      <c r="D468" s="163"/>
    </row>
    <row r="469" spans="2:4" s="170" customFormat="1" x14ac:dyDescent="0.2">
      <c r="B469" s="167"/>
      <c r="C469" s="167"/>
      <c r="D469" s="163"/>
    </row>
    <row r="470" spans="2:4" s="170" customFormat="1" x14ac:dyDescent="0.2">
      <c r="B470" s="167"/>
      <c r="C470" s="167"/>
      <c r="D470" s="163"/>
    </row>
    <row r="471" spans="2:4" s="170" customFormat="1" x14ac:dyDescent="0.2">
      <c r="B471" s="167"/>
      <c r="C471" s="167"/>
      <c r="D471" s="163"/>
    </row>
    <row r="472" spans="2:4" s="170" customFormat="1" x14ac:dyDescent="0.2">
      <c r="B472" s="167"/>
      <c r="C472" s="167"/>
      <c r="D472" s="163"/>
    </row>
    <row r="473" spans="2:4" s="170" customFormat="1" x14ac:dyDescent="0.2">
      <c r="B473" s="167"/>
      <c r="C473" s="167"/>
      <c r="D473" s="163"/>
    </row>
    <row r="474" spans="2:4" s="170" customFormat="1" x14ac:dyDescent="0.2">
      <c r="B474" s="167"/>
      <c r="C474" s="167"/>
      <c r="D474" s="163"/>
    </row>
    <row r="475" spans="2:4" s="170" customFormat="1" x14ac:dyDescent="0.2">
      <c r="B475" s="167"/>
      <c r="C475" s="167"/>
      <c r="D475" s="163"/>
    </row>
    <row r="476" spans="2:4" s="170" customFormat="1" x14ac:dyDescent="0.2">
      <c r="B476" s="167"/>
      <c r="C476" s="167"/>
      <c r="D476" s="163"/>
    </row>
    <row r="477" spans="2:4" s="170" customFormat="1" x14ac:dyDescent="0.2">
      <c r="B477" s="167"/>
      <c r="C477" s="167"/>
      <c r="D477" s="163"/>
    </row>
    <row r="478" spans="2:4" s="170" customFormat="1" x14ac:dyDescent="0.2">
      <c r="B478" s="167"/>
      <c r="C478" s="167"/>
      <c r="D478" s="163"/>
    </row>
    <row r="479" spans="2:4" s="170" customFormat="1" x14ac:dyDescent="0.2">
      <c r="B479" s="167"/>
      <c r="C479" s="167"/>
      <c r="D479" s="163"/>
    </row>
    <row r="480" spans="2:4" s="170" customFormat="1" x14ac:dyDescent="0.2">
      <c r="B480" s="167"/>
      <c r="C480" s="167"/>
      <c r="D480" s="163"/>
    </row>
    <row r="481" spans="2:4" s="170" customFormat="1" x14ac:dyDescent="0.2">
      <c r="B481" s="167"/>
      <c r="C481" s="167"/>
      <c r="D481" s="163"/>
    </row>
    <row r="482" spans="2:4" s="170" customFormat="1" x14ac:dyDescent="0.2">
      <c r="B482" s="167"/>
      <c r="C482" s="167"/>
      <c r="D482" s="163"/>
    </row>
    <row r="483" spans="2:4" s="170" customFormat="1" x14ac:dyDescent="0.2">
      <c r="B483" s="167"/>
      <c r="C483" s="167"/>
      <c r="D483" s="163"/>
    </row>
    <row r="484" spans="2:4" s="170" customFormat="1" x14ac:dyDescent="0.2">
      <c r="B484" s="167"/>
      <c r="C484" s="167"/>
      <c r="D484" s="163"/>
    </row>
    <row r="485" spans="2:4" s="170" customFormat="1" x14ac:dyDescent="0.2">
      <c r="B485" s="167"/>
      <c r="C485" s="167"/>
      <c r="D485" s="163"/>
    </row>
    <row r="486" spans="2:4" s="170" customFormat="1" x14ac:dyDescent="0.2">
      <c r="B486" s="167"/>
      <c r="C486" s="167"/>
      <c r="D486" s="163"/>
    </row>
    <row r="487" spans="2:4" s="170" customFormat="1" x14ac:dyDescent="0.2">
      <c r="B487" s="167"/>
      <c r="C487" s="167"/>
      <c r="D487" s="163"/>
    </row>
    <row r="488" spans="2:4" s="170" customFormat="1" x14ac:dyDescent="0.2">
      <c r="B488" s="167"/>
      <c r="C488" s="167"/>
      <c r="D488" s="163"/>
    </row>
    <row r="489" spans="2:4" s="170" customFormat="1" x14ac:dyDescent="0.2">
      <c r="B489" s="167"/>
      <c r="C489" s="167"/>
      <c r="D489" s="163"/>
    </row>
    <row r="490" spans="2:4" s="170" customFormat="1" x14ac:dyDescent="0.2">
      <c r="B490" s="167"/>
      <c r="C490" s="167"/>
      <c r="D490" s="163"/>
    </row>
    <row r="491" spans="2:4" s="170" customFormat="1" x14ac:dyDescent="0.2">
      <c r="B491" s="167"/>
      <c r="C491" s="167"/>
      <c r="D491" s="163"/>
    </row>
    <row r="492" spans="2:4" s="170" customFormat="1" x14ac:dyDescent="0.2">
      <c r="B492" s="167"/>
      <c r="C492" s="167"/>
      <c r="D492" s="163"/>
    </row>
    <row r="493" spans="2:4" s="170" customFormat="1" x14ac:dyDescent="0.2">
      <c r="B493" s="167"/>
      <c r="C493" s="167"/>
      <c r="D493" s="163"/>
    </row>
    <row r="494" spans="2:4" s="170" customFormat="1" x14ac:dyDescent="0.2">
      <c r="B494" s="167"/>
      <c r="C494" s="167"/>
      <c r="D494" s="163"/>
    </row>
    <row r="495" spans="2:4" s="170" customFormat="1" x14ac:dyDescent="0.2">
      <c r="B495" s="167"/>
      <c r="C495" s="167"/>
      <c r="D495" s="163"/>
    </row>
    <row r="496" spans="2:4" s="170" customFormat="1" x14ac:dyDescent="0.2">
      <c r="B496" s="167"/>
      <c r="C496" s="167"/>
      <c r="D496" s="163"/>
    </row>
    <row r="497" spans="2:4" s="170" customFormat="1" x14ac:dyDescent="0.2">
      <c r="B497" s="167"/>
      <c r="C497" s="167"/>
      <c r="D497" s="163"/>
    </row>
    <row r="498" spans="2:4" s="170" customFormat="1" x14ac:dyDescent="0.2">
      <c r="B498" s="167"/>
      <c r="C498" s="167"/>
      <c r="D498" s="163"/>
    </row>
    <row r="499" spans="2:4" s="170" customFormat="1" x14ac:dyDescent="0.2">
      <c r="B499" s="167"/>
      <c r="C499" s="167"/>
      <c r="D499" s="163"/>
    </row>
    <row r="500" spans="2:4" s="170" customFormat="1" x14ac:dyDescent="0.2">
      <c r="B500" s="167"/>
      <c r="C500" s="167"/>
      <c r="D500" s="163"/>
    </row>
    <row r="501" spans="2:4" s="170" customFormat="1" x14ac:dyDescent="0.2">
      <c r="B501" s="167"/>
      <c r="C501" s="167"/>
      <c r="D501" s="163"/>
    </row>
    <row r="502" spans="2:4" s="170" customFormat="1" x14ac:dyDescent="0.2">
      <c r="B502" s="167"/>
      <c r="C502" s="167"/>
      <c r="D502" s="163"/>
    </row>
    <row r="503" spans="2:4" s="170" customFormat="1" x14ac:dyDescent="0.2">
      <c r="B503" s="167"/>
      <c r="C503" s="167"/>
      <c r="D503" s="163"/>
    </row>
    <row r="504" spans="2:4" s="170" customFormat="1" x14ac:dyDescent="0.2">
      <c r="B504" s="167"/>
      <c r="C504" s="167"/>
      <c r="D504" s="163"/>
    </row>
    <row r="505" spans="2:4" s="170" customFormat="1" x14ac:dyDescent="0.2">
      <c r="B505" s="167"/>
      <c r="C505" s="167"/>
      <c r="D505" s="163"/>
    </row>
    <row r="506" spans="2:4" s="170" customFormat="1" x14ac:dyDescent="0.2">
      <c r="B506" s="167"/>
      <c r="C506" s="167"/>
      <c r="D506" s="163"/>
    </row>
    <row r="507" spans="2:4" s="170" customFormat="1" x14ac:dyDescent="0.2">
      <c r="B507" s="167"/>
      <c r="C507" s="167"/>
      <c r="D507" s="163"/>
    </row>
    <row r="508" spans="2:4" s="170" customFormat="1" x14ac:dyDescent="0.2">
      <c r="B508" s="167"/>
      <c r="C508" s="167"/>
      <c r="D508" s="163"/>
    </row>
    <row r="509" spans="2:4" s="170" customFormat="1" x14ac:dyDescent="0.2">
      <c r="B509" s="167"/>
      <c r="C509" s="167"/>
      <c r="D509" s="163"/>
    </row>
    <row r="510" spans="2:4" s="170" customFormat="1" x14ac:dyDescent="0.2">
      <c r="B510" s="167"/>
      <c r="C510" s="167"/>
      <c r="D510" s="163"/>
    </row>
    <row r="511" spans="2:4" s="170" customFormat="1" x14ac:dyDescent="0.2">
      <c r="B511" s="167"/>
      <c r="C511" s="167"/>
      <c r="D511" s="163"/>
    </row>
    <row r="512" spans="2:4" s="170" customFormat="1" x14ac:dyDescent="0.2">
      <c r="B512" s="167"/>
      <c r="C512" s="167"/>
      <c r="D512" s="163"/>
    </row>
    <row r="513" spans="2:4" s="170" customFormat="1" x14ac:dyDescent="0.2">
      <c r="B513" s="167"/>
      <c r="C513" s="167"/>
      <c r="D513" s="163"/>
    </row>
    <row r="514" spans="2:4" s="170" customFormat="1" x14ac:dyDescent="0.2">
      <c r="B514" s="167"/>
      <c r="C514" s="167"/>
      <c r="D514" s="163"/>
    </row>
    <row r="515" spans="2:4" s="170" customFormat="1" x14ac:dyDescent="0.2">
      <c r="B515" s="167"/>
      <c r="C515" s="167"/>
      <c r="D515" s="163"/>
    </row>
    <row r="516" spans="2:4" s="170" customFormat="1" x14ac:dyDescent="0.2">
      <c r="B516" s="167"/>
      <c r="C516" s="167"/>
      <c r="D516" s="163"/>
    </row>
    <row r="517" spans="2:4" s="170" customFormat="1" x14ac:dyDescent="0.2">
      <c r="B517" s="167"/>
      <c r="C517" s="167"/>
      <c r="D517" s="163"/>
    </row>
    <row r="518" spans="2:4" s="170" customFormat="1" x14ac:dyDescent="0.2">
      <c r="B518" s="167"/>
      <c r="C518" s="167"/>
      <c r="D518" s="163"/>
    </row>
    <row r="519" spans="2:4" s="170" customFormat="1" x14ac:dyDescent="0.2">
      <c r="B519" s="167"/>
      <c r="C519" s="167"/>
      <c r="D519" s="163"/>
    </row>
    <row r="520" spans="2:4" s="170" customFormat="1" x14ac:dyDescent="0.2">
      <c r="B520" s="167"/>
      <c r="C520" s="167"/>
      <c r="D520" s="163"/>
    </row>
    <row r="521" spans="2:4" s="170" customFormat="1" x14ac:dyDescent="0.2">
      <c r="B521" s="167"/>
      <c r="C521" s="167"/>
      <c r="D521" s="163"/>
    </row>
    <row r="522" spans="2:4" s="170" customFormat="1" x14ac:dyDescent="0.2">
      <c r="B522" s="167"/>
      <c r="C522" s="167"/>
      <c r="D522" s="163"/>
    </row>
    <row r="523" spans="2:4" s="170" customFormat="1" x14ac:dyDescent="0.2">
      <c r="B523" s="167"/>
      <c r="C523" s="167"/>
      <c r="D523" s="163"/>
    </row>
    <row r="524" spans="2:4" s="170" customFormat="1" x14ac:dyDescent="0.2">
      <c r="B524" s="167"/>
      <c r="C524" s="167"/>
      <c r="D524" s="163"/>
    </row>
    <row r="525" spans="2:4" s="170" customFormat="1" x14ac:dyDescent="0.2">
      <c r="B525" s="167"/>
      <c r="C525" s="167"/>
      <c r="D525" s="163"/>
    </row>
    <row r="526" spans="2:4" s="170" customFormat="1" x14ac:dyDescent="0.2">
      <c r="B526" s="167"/>
      <c r="C526" s="167"/>
      <c r="D526" s="163"/>
    </row>
    <row r="527" spans="2:4" s="170" customFormat="1" x14ac:dyDescent="0.2">
      <c r="B527" s="167"/>
      <c r="C527" s="167"/>
      <c r="D527" s="163"/>
    </row>
    <row r="528" spans="2:4" s="170" customFormat="1" x14ac:dyDescent="0.2">
      <c r="B528" s="167"/>
      <c r="C528" s="167"/>
      <c r="D528" s="163"/>
    </row>
    <row r="529" spans="2:4" s="170" customFormat="1" x14ac:dyDescent="0.2">
      <c r="B529" s="167"/>
      <c r="C529" s="167"/>
      <c r="D529" s="163"/>
    </row>
    <row r="530" spans="2:4" s="170" customFormat="1" x14ac:dyDescent="0.2">
      <c r="B530" s="167"/>
      <c r="C530" s="167"/>
      <c r="D530" s="163"/>
    </row>
    <row r="531" spans="2:4" s="170" customFormat="1" x14ac:dyDescent="0.2">
      <c r="B531" s="167"/>
      <c r="C531" s="167"/>
      <c r="D531" s="163"/>
    </row>
    <row r="532" spans="2:4" s="170" customFormat="1" x14ac:dyDescent="0.2">
      <c r="B532" s="167"/>
      <c r="C532" s="167"/>
      <c r="D532" s="163"/>
    </row>
    <row r="533" spans="2:4" s="170" customFormat="1" x14ac:dyDescent="0.2">
      <c r="B533" s="167"/>
      <c r="C533" s="167"/>
      <c r="D533" s="163"/>
    </row>
    <row r="534" spans="2:4" s="170" customFormat="1" x14ac:dyDescent="0.2">
      <c r="B534" s="167"/>
      <c r="C534" s="167"/>
      <c r="D534" s="163"/>
    </row>
    <row r="535" spans="2:4" s="170" customFormat="1" x14ac:dyDescent="0.2">
      <c r="B535" s="167"/>
      <c r="C535" s="167"/>
      <c r="D535" s="163"/>
    </row>
    <row r="536" spans="2:4" s="170" customFormat="1" x14ac:dyDescent="0.2">
      <c r="B536" s="167"/>
      <c r="C536" s="167"/>
      <c r="D536" s="163"/>
    </row>
    <row r="537" spans="2:4" s="170" customFormat="1" x14ac:dyDescent="0.2">
      <c r="B537" s="167"/>
      <c r="C537" s="167"/>
      <c r="D537" s="163"/>
    </row>
    <row r="538" spans="2:4" s="170" customFormat="1" x14ac:dyDescent="0.2">
      <c r="B538" s="167"/>
      <c r="C538" s="167"/>
      <c r="D538" s="163"/>
    </row>
    <row r="539" spans="2:4" s="170" customFormat="1" x14ac:dyDescent="0.2">
      <c r="B539" s="167"/>
      <c r="C539" s="167"/>
      <c r="D539" s="163"/>
    </row>
    <row r="540" spans="2:4" s="170" customFormat="1" x14ac:dyDescent="0.2">
      <c r="B540" s="167"/>
      <c r="C540" s="167"/>
      <c r="D540" s="163"/>
    </row>
    <row r="541" spans="2:4" s="170" customFormat="1" x14ac:dyDescent="0.2">
      <c r="B541" s="167"/>
      <c r="C541" s="167"/>
      <c r="D541" s="163"/>
    </row>
    <row r="542" spans="2:4" s="170" customFormat="1" x14ac:dyDescent="0.2">
      <c r="B542" s="167"/>
      <c r="C542" s="167"/>
      <c r="D542" s="163"/>
    </row>
    <row r="543" spans="2:4" s="170" customFormat="1" x14ac:dyDescent="0.2">
      <c r="B543" s="167"/>
      <c r="C543" s="167"/>
      <c r="D543" s="163"/>
    </row>
    <row r="544" spans="2:4" s="170" customFormat="1" x14ac:dyDescent="0.2">
      <c r="B544" s="167"/>
      <c r="C544" s="167"/>
      <c r="D544" s="163"/>
    </row>
    <row r="545" spans="2:4" s="170" customFormat="1" x14ac:dyDescent="0.2">
      <c r="B545" s="167"/>
      <c r="C545" s="167"/>
      <c r="D545" s="163"/>
    </row>
    <row r="546" spans="2:4" s="170" customFormat="1" x14ac:dyDescent="0.2">
      <c r="B546" s="167"/>
      <c r="C546" s="167"/>
      <c r="D546" s="163"/>
    </row>
    <row r="547" spans="2:4" s="170" customFormat="1" x14ac:dyDescent="0.2">
      <c r="B547" s="167"/>
      <c r="C547" s="167"/>
      <c r="D547" s="163"/>
    </row>
    <row r="548" spans="2:4" s="170" customFormat="1" x14ac:dyDescent="0.2">
      <c r="B548" s="167"/>
      <c r="C548" s="167"/>
      <c r="D548" s="163"/>
    </row>
    <row r="549" spans="2:4" s="170" customFormat="1" x14ac:dyDescent="0.2">
      <c r="B549" s="167"/>
      <c r="C549" s="167"/>
      <c r="D549" s="163"/>
    </row>
    <row r="550" spans="2:4" s="170" customFormat="1" x14ac:dyDescent="0.2">
      <c r="B550" s="167"/>
      <c r="C550" s="167"/>
      <c r="D550" s="163"/>
    </row>
    <row r="551" spans="2:4" s="170" customFormat="1" x14ac:dyDescent="0.2">
      <c r="B551" s="167"/>
      <c r="C551" s="167"/>
      <c r="D551" s="163"/>
    </row>
    <row r="552" spans="2:4" s="170" customFormat="1" x14ac:dyDescent="0.2">
      <c r="B552" s="167"/>
      <c r="C552" s="167"/>
      <c r="D552" s="163"/>
    </row>
    <row r="553" spans="2:4" s="170" customFormat="1" x14ac:dyDescent="0.2">
      <c r="B553" s="167"/>
      <c r="C553" s="167"/>
      <c r="D553" s="163"/>
    </row>
    <row r="554" spans="2:4" s="170" customFormat="1" x14ac:dyDescent="0.2">
      <c r="B554" s="167"/>
      <c r="C554" s="167"/>
      <c r="D554" s="163"/>
    </row>
    <row r="555" spans="2:4" s="170" customFormat="1" x14ac:dyDescent="0.2">
      <c r="B555" s="167"/>
      <c r="C555" s="167"/>
      <c r="D555" s="163"/>
    </row>
    <row r="556" spans="2:4" s="170" customFormat="1" x14ac:dyDescent="0.2">
      <c r="B556" s="167"/>
      <c r="C556" s="167"/>
      <c r="D556" s="163"/>
    </row>
    <row r="557" spans="2:4" s="170" customFormat="1" x14ac:dyDescent="0.2">
      <c r="B557" s="167"/>
      <c r="C557" s="167"/>
      <c r="D557" s="163"/>
    </row>
    <row r="558" spans="2:4" s="170" customFormat="1" x14ac:dyDescent="0.2">
      <c r="B558" s="167"/>
      <c r="C558" s="167"/>
      <c r="D558" s="163"/>
    </row>
    <row r="559" spans="2:4" s="170" customFormat="1" x14ac:dyDescent="0.2">
      <c r="B559" s="167"/>
      <c r="C559" s="167"/>
      <c r="D559" s="163"/>
    </row>
    <row r="560" spans="2:4" s="170" customFormat="1" x14ac:dyDescent="0.2">
      <c r="B560" s="167"/>
      <c r="C560" s="167"/>
      <c r="D560" s="163"/>
    </row>
    <row r="561" spans="2:4" s="170" customFormat="1" x14ac:dyDescent="0.2">
      <c r="B561" s="167"/>
      <c r="C561" s="167"/>
      <c r="D561" s="163"/>
    </row>
    <row r="562" spans="2:4" s="170" customFormat="1" x14ac:dyDescent="0.2">
      <c r="B562" s="167"/>
      <c r="C562" s="167"/>
      <c r="D562" s="163"/>
    </row>
    <row r="563" spans="2:4" s="170" customFormat="1" x14ac:dyDescent="0.2">
      <c r="B563" s="167"/>
      <c r="C563" s="167"/>
      <c r="D563" s="163"/>
    </row>
    <row r="564" spans="2:4" s="170" customFormat="1" x14ac:dyDescent="0.2">
      <c r="B564" s="167"/>
      <c r="C564" s="167"/>
      <c r="D564" s="163"/>
    </row>
    <row r="565" spans="2:4" s="170" customFormat="1" x14ac:dyDescent="0.2">
      <c r="B565" s="167"/>
      <c r="C565" s="167"/>
      <c r="D565" s="163"/>
    </row>
    <row r="566" spans="2:4" s="170" customFormat="1" x14ac:dyDescent="0.2">
      <c r="B566" s="167"/>
      <c r="C566" s="167"/>
      <c r="D566" s="163"/>
    </row>
    <row r="567" spans="2:4" s="170" customFormat="1" x14ac:dyDescent="0.2">
      <c r="B567" s="167"/>
      <c r="C567" s="167"/>
      <c r="D567" s="163"/>
    </row>
    <row r="568" spans="2:4" s="170" customFormat="1" x14ac:dyDescent="0.2">
      <c r="B568" s="167"/>
      <c r="C568" s="167"/>
      <c r="D568" s="163"/>
    </row>
    <row r="569" spans="2:4" s="170" customFormat="1" x14ac:dyDescent="0.2">
      <c r="B569" s="167"/>
      <c r="C569" s="167"/>
      <c r="D569" s="163"/>
    </row>
    <row r="570" spans="2:4" s="170" customFormat="1" x14ac:dyDescent="0.2">
      <c r="B570" s="167"/>
      <c r="C570" s="167"/>
      <c r="D570" s="163"/>
    </row>
    <row r="571" spans="2:4" s="170" customFormat="1" x14ac:dyDescent="0.2">
      <c r="B571" s="167"/>
      <c r="C571" s="167"/>
      <c r="D571" s="163"/>
    </row>
    <row r="572" spans="2:4" s="170" customFormat="1" x14ac:dyDescent="0.2">
      <c r="B572" s="167"/>
      <c r="C572" s="167"/>
      <c r="D572" s="163"/>
    </row>
    <row r="573" spans="2:4" s="170" customFormat="1" x14ac:dyDescent="0.2">
      <c r="B573" s="167"/>
      <c r="C573" s="167"/>
      <c r="D573" s="163"/>
    </row>
    <row r="574" spans="2:4" s="170" customFormat="1" x14ac:dyDescent="0.2">
      <c r="B574" s="167"/>
      <c r="C574" s="167"/>
      <c r="D574" s="163"/>
    </row>
    <row r="575" spans="2:4" s="170" customFormat="1" x14ac:dyDescent="0.2">
      <c r="B575" s="167"/>
      <c r="C575" s="167"/>
      <c r="D575" s="163"/>
    </row>
    <row r="576" spans="2:4" s="170" customFormat="1" x14ac:dyDescent="0.2">
      <c r="B576" s="167"/>
      <c r="C576" s="167"/>
      <c r="D576" s="163"/>
    </row>
    <row r="577" spans="2:4" s="170" customFormat="1" x14ac:dyDescent="0.2">
      <c r="B577" s="167"/>
      <c r="C577" s="167"/>
      <c r="D577" s="163"/>
    </row>
    <row r="578" spans="2:4" s="170" customFormat="1" x14ac:dyDescent="0.2">
      <c r="B578" s="167"/>
      <c r="C578" s="167"/>
      <c r="D578" s="163"/>
    </row>
    <row r="579" spans="2:4" s="170" customFormat="1" x14ac:dyDescent="0.2">
      <c r="B579" s="167"/>
      <c r="C579" s="167"/>
      <c r="D579" s="163"/>
    </row>
    <row r="580" spans="2:4" s="170" customFormat="1" x14ac:dyDescent="0.2">
      <c r="B580" s="167"/>
      <c r="C580" s="167"/>
      <c r="D580" s="163"/>
    </row>
    <row r="581" spans="2:4" s="170" customFormat="1" x14ac:dyDescent="0.2">
      <c r="B581" s="167"/>
      <c r="C581" s="167"/>
      <c r="D581" s="163"/>
    </row>
    <row r="582" spans="2:4" s="170" customFormat="1" x14ac:dyDescent="0.2">
      <c r="B582" s="167"/>
      <c r="C582" s="167"/>
      <c r="D582" s="163"/>
    </row>
    <row r="583" spans="2:4" s="170" customFormat="1" x14ac:dyDescent="0.2">
      <c r="B583" s="167"/>
      <c r="C583" s="167"/>
      <c r="D583" s="163"/>
    </row>
    <row r="584" spans="2:4" s="170" customFormat="1" x14ac:dyDescent="0.2">
      <c r="B584" s="167"/>
      <c r="C584" s="167"/>
      <c r="D584" s="163"/>
    </row>
    <row r="585" spans="2:4" s="170" customFormat="1" x14ac:dyDescent="0.2">
      <c r="B585" s="167"/>
      <c r="C585" s="167"/>
      <c r="D585" s="163"/>
    </row>
    <row r="586" spans="2:4" s="170" customFormat="1" x14ac:dyDescent="0.2">
      <c r="B586" s="167"/>
      <c r="C586" s="167"/>
      <c r="D586" s="163"/>
    </row>
    <row r="587" spans="2:4" s="170" customFormat="1" x14ac:dyDescent="0.2">
      <c r="B587" s="167"/>
      <c r="C587" s="167"/>
      <c r="D587" s="163"/>
    </row>
    <row r="588" spans="2:4" s="170" customFormat="1" x14ac:dyDescent="0.2">
      <c r="B588" s="167"/>
      <c r="C588" s="167"/>
      <c r="D588" s="163"/>
    </row>
    <row r="589" spans="2:4" s="170" customFormat="1" x14ac:dyDescent="0.2">
      <c r="B589" s="167"/>
      <c r="C589" s="167"/>
      <c r="D589" s="163"/>
    </row>
    <row r="590" spans="2:4" s="170" customFormat="1" x14ac:dyDescent="0.2">
      <c r="B590" s="167"/>
      <c r="C590" s="167"/>
      <c r="D590" s="163"/>
    </row>
    <row r="591" spans="2:4" s="170" customFormat="1" x14ac:dyDescent="0.2">
      <c r="B591" s="167"/>
      <c r="C591" s="167"/>
      <c r="D591" s="163"/>
    </row>
    <row r="592" spans="2:4" s="170" customFormat="1" x14ac:dyDescent="0.2">
      <c r="B592" s="167"/>
      <c r="C592" s="167"/>
      <c r="D592" s="163"/>
    </row>
    <row r="593" spans="2:4" s="170" customFormat="1" x14ac:dyDescent="0.2">
      <c r="B593" s="167"/>
      <c r="C593" s="167"/>
      <c r="D593" s="163"/>
    </row>
    <row r="594" spans="2:4" s="170" customFormat="1" x14ac:dyDescent="0.2">
      <c r="B594" s="167"/>
      <c r="C594" s="167"/>
      <c r="D594" s="163"/>
    </row>
    <row r="595" spans="2:4" s="170" customFormat="1" x14ac:dyDescent="0.2">
      <c r="B595" s="167"/>
      <c r="C595" s="167"/>
      <c r="D595" s="163"/>
    </row>
    <row r="596" spans="2:4" s="170" customFormat="1" x14ac:dyDescent="0.2">
      <c r="B596" s="167"/>
      <c r="C596" s="167"/>
      <c r="D596" s="163"/>
    </row>
    <row r="597" spans="2:4" s="170" customFormat="1" x14ac:dyDescent="0.2">
      <c r="B597" s="167"/>
      <c r="C597" s="167"/>
      <c r="D597" s="163"/>
    </row>
    <row r="598" spans="2:4" s="170" customFormat="1" x14ac:dyDescent="0.2">
      <c r="B598" s="167"/>
      <c r="C598" s="167"/>
      <c r="D598" s="163"/>
    </row>
    <row r="599" spans="2:4" s="170" customFormat="1" x14ac:dyDescent="0.2">
      <c r="B599" s="167"/>
      <c r="C599" s="167"/>
      <c r="D599" s="163"/>
    </row>
    <row r="600" spans="2:4" s="170" customFormat="1" x14ac:dyDescent="0.2">
      <c r="B600" s="167"/>
      <c r="C600" s="167"/>
      <c r="D600" s="163"/>
    </row>
    <row r="601" spans="2:4" s="170" customFormat="1" x14ac:dyDescent="0.2">
      <c r="B601" s="167"/>
      <c r="C601" s="167"/>
      <c r="D601" s="163"/>
    </row>
    <row r="602" spans="2:4" s="170" customFormat="1" x14ac:dyDescent="0.2">
      <c r="B602" s="167"/>
      <c r="C602" s="167"/>
      <c r="D602" s="163"/>
    </row>
    <row r="603" spans="2:4" s="170" customFormat="1" x14ac:dyDescent="0.2">
      <c r="B603" s="167"/>
      <c r="C603" s="167"/>
      <c r="D603" s="163"/>
    </row>
    <row r="604" spans="2:4" s="170" customFormat="1" x14ac:dyDescent="0.2">
      <c r="B604" s="167"/>
      <c r="C604" s="167"/>
      <c r="D604" s="163"/>
    </row>
    <row r="605" spans="2:4" s="170" customFormat="1" x14ac:dyDescent="0.2">
      <c r="B605" s="167"/>
      <c r="C605" s="167"/>
      <c r="D605" s="163"/>
    </row>
    <row r="606" spans="2:4" s="170" customFormat="1" x14ac:dyDescent="0.2">
      <c r="B606" s="167"/>
      <c r="C606" s="167"/>
      <c r="D606" s="163"/>
    </row>
    <row r="607" spans="2:4" s="170" customFormat="1" x14ac:dyDescent="0.2">
      <c r="B607" s="167"/>
      <c r="C607" s="167"/>
      <c r="D607" s="163"/>
    </row>
    <row r="608" spans="2:4" s="170" customFormat="1" x14ac:dyDescent="0.2">
      <c r="B608" s="167"/>
      <c r="C608" s="167"/>
      <c r="D608" s="163"/>
    </row>
    <row r="609" spans="2:4" s="170" customFormat="1" x14ac:dyDescent="0.2">
      <c r="B609" s="167"/>
      <c r="C609" s="167"/>
      <c r="D609" s="163"/>
    </row>
    <row r="610" spans="2:4" s="170" customFormat="1" x14ac:dyDescent="0.2">
      <c r="B610" s="167"/>
      <c r="C610" s="167"/>
      <c r="D610" s="163"/>
    </row>
    <row r="611" spans="2:4" s="170" customFormat="1" x14ac:dyDescent="0.2">
      <c r="B611" s="167"/>
      <c r="C611" s="167"/>
      <c r="D611" s="163"/>
    </row>
    <row r="612" spans="2:4" s="170" customFormat="1" x14ac:dyDescent="0.2">
      <c r="B612" s="167"/>
      <c r="C612" s="167"/>
      <c r="D612" s="163"/>
    </row>
    <row r="613" spans="2:4" s="170" customFormat="1" x14ac:dyDescent="0.2">
      <c r="B613" s="167"/>
      <c r="C613" s="167"/>
      <c r="D613" s="163"/>
    </row>
    <row r="614" spans="2:4" s="170" customFormat="1" x14ac:dyDescent="0.2">
      <c r="B614" s="167"/>
      <c r="C614" s="167"/>
      <c r="D614" s="163"/>
    </row>
    <row r="615" spans="2:4" s="170" customFormat="1" x14ac:dyDescent="0.2">
      <c r="B615" s="167"/>
      <c r="C615" s="167"/>
      <c r="D615" s="163"/>
    </row>
    <row r="616" spans="2:4" s="170" customFormat="1" x14ac:dyDescent="0.2">
      <c r="B616" s="167"/>
      <c r="C616" s="167"/>
      <c r="D616" s="163"/>
    </row>
    <row r="617" spans="2:4" s="170" customFormat="1" x14ac:dyDescent="0.2">
      <c r="B617" s="167"/>
      <c r="C617" s="167"/>
      <c r="D617" s="163"/>
    </row>
    <row r="618" spans="2:4" s="170" customFormat="1" x14ac:dyDescent="0.2">
      <c r="B618" s="167"/>
      <c r="C618" s="167"/>
      <c r="D618" s="163"/>
    </row>
    <row r="619" spans="2:4" s="170" customFormat="1" x14ac:dyDescent="0.2">
      <c r="B619" s="167"/>
      <c r="C619" s="167"/>
      <c r="D619" s="163"/>
    </row>
    <row r="620" spans="2:4" s="170" customFormat="1" x14ac:dyDescent="0.2">
      <c r="B620" s="167"/>
      <c r="C620" s="167"/>
      <c r="D620" s="163"/>
    </row>
    <row r="621" spans="2:4" s="170" customFormat="1" x14ac:dyDescent="0.2">
      <c r="B621" s="167"/>
      <c r="C621" s="167"/>
      <c r="D621" s="163"/>
    </row>
    <row r="622" spans="2:4" s="170" customFormat="1" x14ac:dyDescent="0.2">
      <c r="B622" s="167"/>
      <c r="C622" s="167"/>
      <c r="D622" s="163"/>
    </row>
    <row r="623" spans="2:4" s="170" customFormat="1" x14ac:dyDescent="0.2">
      <c r="B623" s="167"/>
      <c r="C623" s="167"/>
      <c r="D623" s="163"/>
    </row>
    <row r="624" spans="2:4" s="170" customFormat="1" x14ac:dyDescent="0.2">
      <c r="B624" s="167"/>
      <c r="C624" s="167"/>
      <c r="D624" s="163"/>
    </row>
    <row r="625" spans="2:4" s="170" customFormat="1" x14ac:dyDescent="0.2">
      <c r="B625" s="167"/>
      <c r="C625" s="167"/>
      <c r="D625" s="163"/>
    </row>
    <row r="626" spans="2:4" s="170" customFormat="1" x14ac:dyDescent="0.2">
      <c r="B626" s="167"/>
      <c r="C626" s="167"/>
      <c r="D626" s="163"/>
    </row>
    <row r="627" spans="2:4" s="170" customFormat="1" x14ac:dyDescent="0.2">
      <c r="B627" s="167"/>
      <c r="C627" s="167"/>
      <c r="D627" s="163"/>
    </row>
    <row r="628" spans="2:4" s="170" customFormat="1" x14ac:dyDescent="0.2">
      <c r="B628" s="167"/>
      <c r="C628" s="167"/>
      <c r="D628" s="163"/>
    </row>
    <row r="629" spans="2:4" s="170" customFormat="1" x14ac:dyDescent="0.2">
      <c r="B629" s="167"/>
      <c r="C629" s="167"/>
      <c r="D629" s="163"/>
    </row>
    <row r="630" spans="2:4" s="170" customFormat="1" x14ac:dyDescent="0.2">
      <c r="B630" s="167"/>
      <c r="C630" s="167"/>
      <c r="D630" s="163"/>
    </row>
    <row r="631" spans="2:4" s="170" customFormat="1" x14ac:dyDescent="0.2">
      <c r="B631" s="167"/>
      <c r="C631" s="167"/>
      <c r="D631" s="163"/>
    </row>
    <row r="632" spans="2:4" s="170" customFormat="1" x14ac:dyDescent="0.2">
      <c r="B632" s="167"/>
      <c r="C632" s="167"/>
      <c r="D632" s="163"/>
    </row>
    <row r="633" spans="2:4" s="170" customFormat="1" x14ac:dyDescent="0.2">
      <c r="B633" s="167"/>
      <c r="C633" s="167"/>
      <c r="D633" s="163"/>
    </row>
    <row r="634" spans="2:4" s="170" customFormat="1" x14ac:dyDescent="0.2">
      <c r="B634" s="167"/>
      <c r="C634" s="167"/>
      <c r="D634" s="163"/>
    </row>
    <row r="635" spans="2:4" s="170" customFormat="1" x14ac:dyDescent="0.2">
      <c r="B635" s="167"/>
      <c r="C635" s="167"/>
      <c r="D635" s="163"/>
    </row>
    <row r="636" spans="2:4" s="170" customFormat="1" x14ac:dyDescent="0.2">
      <c r="B636" s="167"/>
      <c r="C636" s="167"/>
      <c r="D636" s="163"/>
    </row>
    <row r="637" spans="2:4" s="170" customFormat="1" x14ac:dyDescent="0.2">
      <c r="B637" s="167"/>
      <c r="C637" s="167"/>
      <c r="D637" s="163"/>
    </row>
    <row r="638" spans="2:4" s="170" customFormat="1" x14ac:dyDescent="0.2">
      <c r="B638" s="167"/>
      <c r="C638" s="167"/>
      <c r="D638" s="163"/>
    </row>
    <row r="639" spans="2:4" s="170" customFormat="1" x14ac:dyDescent="0.2">
      <c r="B639" s="167"/>
      <c r="C639" s="167"/>
      <c r="D639" s="163"/>
    </row>
    <row r="640" spans="2:4" s="170" customFormat="1" x14ac:dyDescent="0.2">
      <c r="B640" s="167"/>
      <c r="C640" s="167"/>
      <c r="D640" s="163"/>
    </row>
    <row r="641" spans="2:4" s="170" customFormat="1" x14ac:dyDescent="0.2">
      <c r="B641" s="167"/>
      <c r="C641" s="167"/>
      <c r="D641" s="163"/>
    </row>
    <row r="642" spans="2:4" s="170" customFormat="1" x14ac:dyDescent="0.2">
      <c r="B642" s="167"/>
      <c r="C642" s="167"/>
      <c r="D642" s="163"/>
    </row>
    <row r="643" spans="2:4" s="170" customFormat="1" x14ac:dyDescent="0.2">
      <c r="B643" s="167"/>
      <c r="C643" s="167"/>
      <c r="D643" s="163"/>
    </row>
    <row r="644" spans="2:4" s="170" customFormat="1" x14ac:dyDescent="0.2">
      <c r="B644" s="167"/>
      <c r="C644" s="167"/>
      <c r="D644" s="163"/>
    </row>
    <row r="645" spans="2:4" s="170" customFormat="1" x14ac:dyDescent="0.2">
      <c r="B645" s="167"/>
      <c r="C645" s="167"/>
      <c r="D645" s="163"/>
    </row>
    <row r="646" spans="2:4" s="170" customFormat="1" x14ac:dyDescent="0.2">
      <c r="B646" s="167"/>
      <c r="C646" s="167"/>
      <c r="D646" s="163"/>
    </row>
    <row r="647" spans="2:4" s="170" customFormat="1" x14ac:dyDescent="0.2">
      <c r="B647" s="167"/>
      <c r="C647" s="167"/>
      <c r="D647" s="163"/>
    </row>
    <row r="648" spans="2:4" s="170" customFormat="1" x14ac:dyDescent="0.2">
      <c r="B648" s="167"/>
      <c r="C648" s="167"/>
      <c r="D648" s="163"/>
    </row>
    <row r="649" spans="2:4" s="170" customFormat="1" x14ac:dyDescent="0.2">
      <c r="B649" s="167"/>
      <c r="C649" s="167"/>
      <c r="D649" s="163"/>
    </row>
    <row r="650" spans="2:4" s="170" customFormat="1" x14ac:dyDescent="0.2">
      <c r="B650" s="167"/>
      <c r="C650" s="167"/>
      <c r="D650" s="163"/>
    </row>
    <row r="651" spans="2:4" s="170" customFormat="1" x14ac:dyDescent="0.2">
      <c r="B651" s="167"/>
      <c r="C651" s="167"/>
      <c r="D651" s="163"/>
    </row>
    <row r="652" spans="2:4" s="170" customFormat="1" x14ac:dyDescent="0.2">
      <c r="B652" s="167"/>
      <c r="C652" s="167"/>
      <c r="D652" s="163"/>
    </row>
    <row r="653" spans="2:4" s="170" customFormat="1" x14ac:dyDescent="0.2">
      <c r="B653" s="167"/>
      <c r="C653" s="167"/>
      <c r="D653" s="163"/>
    </row>
    <row r="654" spans="2:4" s="170" customFormat="1" x14ac:dyDescent="0.2">
      <c r="B654" s="167"/>
      <c r="C654" s="167"/>
      <c r="D654" s="163"/>
    </row>
    <row r="655" spans="2:4" s="170" customFormat="1" x14ac:dyDescent="0.2">
      <c r="B655" s="167"/>
      <c r="C655" s="167"/>
      <c r="D655" s="163"/>
    </row>
    <row r="656" spans="2:4" s="170" customFormat="1" x14ac:dyDescent="0.2">
      <c r="B656" s="167"/>
      <c r="C656" s="167"/>
      <c r="D656" s="163"/>
    </row>
    <row r="657" spans="2:4" s="170" customFormat="1" x14ac:dyDescent="0.2">
      <c r="B657" s="167"/>
      <c r="C657" s="167"/>
      <c r="D657" s="163"/>
    </row>
    <row r="658" spans="2:4" s="170" customFormat="1" x14ac:dyDescent="0.2">
      <c r="B658" s="167"/>
      <c r="C658" s="167"/>
      <c r="D658" s="163"/>
    </row>
    <row r="659" spans="2:4" s="170" customFormat="1" x14ac:dyDescent="0.2">
      <c r="B659" s="167"/>
      <c r="C659" s="167"/>
      <c r="D659" s="163"/>
    </row>
    <row r="660" spans="2:4" s="170" customFormat="1" x14ac:dyDescent="0.2">
      <c r="B660" s="167"/>
      <c r="C660" s="167"/>
      <c r="D660" s="163"/>
    </row>
    <row r="661" spans="2:4" s="170" customFormat="1" x14ac:dyDescent="0.2">
      <c r="B661" s="167"/>
      <c r="C661" s="167"/>
      <c r="D661" s="163"/>
    </row>
    <row r="662" spans="2:4" s="170" customFormat="1" x14ac:dyDescent="0.2">
      <c r="B662" s="167"/>
      <c r="C662" s="167"/>
      <c r="D662" s="163"/>
    </row>
    <row r="663" spans="2:4" s="170" customFormat="1" x14ac:dyDescent="0.2">
      <c r="B663" s="167"/>
      <c r="C663" s="167"/>
      <c r="D663" s="163"/>
    </row>
    <row r="664" spans="2:4" s="170" customFormat="1" x14ac:dyDescent="0.2">
      <c r="B664" s="167"/>
      <c r="C664" s="167"/>
      <c r="D664" s="163"/>
    </row>
    <row r="665" spans="2:4" s="170" customFormat="1" x14ac:dyDescent="0.2">
      <c r="B665" s="167"/>
      <c r="C665" s="167"/>
      <c r="D665" s="163"/>
    </row>
    <row r="666" spans="2:4" s="170" customFormat="1" x14ac:dyDescent="0.2">
      <c r="B666" s="167"/>
      <c r="C666" s="167"/>
      <c r="D666" s="163"/>
    </row>
    <row r="667" spans="2:4" s="170" customFormat="1" x14ac:dyDescent="0.2">
      <c r="B667" s="167"/>
      <c r="C667" s="167"/>
      <c r="D667" s="163"/>
    </row>
    <row r="668" spans="2:4" s="170" customFormat="1" x14ac:dyDescent="0.2">
      <c r="B668" s="167"/>
      <c r="C668" s="167"/>
      <c r="D668" s="163"/>
    </row>
    <row r="669" spans="2:4" s="170" customFormat="1" x14ac:dyDescent="0.2">
      <c r="B669" s="167"/>
      <c r="C669" s="167"/>
      <c r="D669" s="163"/>
    </row>
    <row r="670" spans="2:4" s="170" customFormat="1" x14ac:dyDescent="0.2">
      <c r="B670" s="167"/>
      <c r="C670" s="167"/>
      <c r="D670" s="163"/>
    </row>
    <row r="671" spans="2:4" s="170" customFormat="1" x14ac:dyDescent="0.2">
      <c r="B671" s="167"/>
      <c r="C671" s="167"/>
      <c r="D671" s="163"/>
    </row>
    <row r="672" spans="2:4" s="170" customFormat="1" x14ac:dyDescent="0.2">
      <c r="B672" s="167"/>
      <c r="C672" s="167"/>
      <c r="D672" s="163"/>
    </row>
    <row r="673" spans="2:4" s="170" customFormat="1" x14ac:dyDescent="0.2">
      <c r="B673" s="167"/>
      <c r="C673" s="167"/>
      <c r="D673" s="163"/>
    </row>
    <row r="674" spans="2:4" s="170" customFormat="1" x14ac:dyDescent="0.2">
      <c r="B674" s="167"/>
      <c r="C674" s="167"/>
      <c r="D674" s="163"/>
    </row>
    <row r="675" spans="2:4" s="170" customFormat="1" x14ac:dyDescent="0.2">
      <c r="B675" s="167"/>
      <c r="C675" s="167"/>
      <c r="D675" s="163"/>
    </row>
    <row r="676" spans="2:4" s="170" customFormat="1" x14ac:dyDescent="0.2">
      <c r="B676" s="167"/>
      <c r="C676" s="167"/>
      <c r="D676" s="163"/>
    </row>
    <row r="677" spans="2:4" s="170" customFormat="1" x14ac:dyDescent="0.2">
      <c r="B677" s="167"/>
      <c r="C677" s="167"/>
      <c r="D677" s="163"/>
    </row>
    <row r="678" spans="2:4" s="170" customFormat="1" x14ac:dyDescent="0.2">
      <c r="B678" s="167"/>
      <c r="C678" s="167"/>
      <c r="D678" s="163"/>
    </row>
    <row r="679" spans="2:4" s="170" customFormat="1" x14ac:dyDescent="0.2">
      <c r="B679" s="167"/>
      <c r="C679" s="167"/>
      <c r="D679" s="163"/>
    </row>
    <row r="680" spans="2:4" s="170" customFormat="1" x14ac:dyDescent="0.2">
      <c r="B680" s="167"/>
      <c r="C680" s="167"/>
      <c r="D680" s="163"/>
    </row>
    <row r="681" spans="2:4" s="170" customFormat="1" x14ac:dyDescent="0.2">
      <c r="B681" s="167"/>
      <c r="C681" s="167"/>
      <c r="D681" s="163"/>
    </row>
    <row r="682" spans="2:4" s="170" customFormat="1" x14ac:dyDescent="0.2">
      <c r="B682" s="167"/>
      <c r="C682" s="167"/>
      <c r="D682" s="163"/>
    </row>
    <row r="683" spans="2:4" s="170" customFormat="1" x14ac:dyDescent="0.2">
      <c r="B683" s="167"/>
      <c r="C683" s="167"/>
      <c r="D683" s="163"/>
    </row>
    <row r="684" spans="2:4" s="170" customFormat="1" x14ac:dyDescent="0.2">
      <c r="B684" s="167"/>
      <c r="C684" s="167"/>
      <c r="D684" s="163"/>
    </row>
    <row r="685" spans="2:4" s="170" customFormat="1" x14ac:dyDescent="0.2">
      <c r="B685" s="167"/>
      <c r="C685" s="167"/>
      <c r="D685" s="163"/>
    </row>
    <row r="686" spans="2:4" s="170" customFormat="1" x14ac:dyDescent="0.2">
      <c r="B686" s="167"/>
      <c r="C686" s="167"/>
      <c r="D686" s="163"/>
    </row>
    <row r="687" spans="2:4" s="170" customFormat="1" x14ac:dyDescent="0.2">
      <c r="B687" s="167"/>
      <c r="C687" s="167"/>
      <c r="D687" s="163"/>
    </row>
    <row r="688" spans="2:4" s="170" customFormat="1" x14ac:dyDescent="0.2">
      <c r="B688" s="167"/>
      <c r="C688" s="167"/>
      <c r="D688" s="163"/>
    </row>
    <row r="689" spans="2:4" s="170" customFormat="1" x14ac:dyDescent="0.2">
      <c r="B689" s="167"/>
      <c r="C689" s="167"/>
      <c r="D689" s="163"/>
    </row>
    <row r="690" spans="2:4" s="170" customFormat="1" x14ac:dyDescent="0.2">
      <c r="B690" s="167"/>
      <c r="C690" s="167"/>
      <c r="D690" s="163"/>
    </row>
    <row r="691" spans="2:4" s="170" customFormat="1" x14ac:dyDescent="0.2">
      <c r="B691" s="167"/>
      <c r="C691" s="167"/>
      <c r="D691" s="163"/>
    </row>
    <row r="692" spans="2:4" s="170" customFormat="1" x14ac:dyDescent="0.2">
      <c r="B692" s="167"/>
      <c r="C692" s="167"/>
      <c r="D692" s="163"/>
    </row>
    <row r="693" spans="2:4" s="170" customFormat="1" x14ac:dyDescent="0.2">
      <c r="B693" s="167"/>
      <c r="C693" s="167"/>
      <c r="D693" s="163"/>
    </row>
    <row r="694" spans="2:4" s="170" customFormat="1" x14ac:dyDescent="0.2">
      <c r="B694" s="167"/>
      <c r="C694" s="167"/>
      <c r="D694" s="163"/>
    </row>
    <row r="695" spans="2:4" s="170" customFormat="1" x14ac:dyDescent="0.2">
      <c r="B695" s="167"/>
      <c r="C695" s="167"/>
      <c r="D695" s="163"/>
    </row>
    <row r="696" spans="2:4" s="170" customFormat="1" x14ac:dyDescent="0.2">
      <c r="B696" s="167"/>
      <c r="C696" s="167"/>
      <c r="D696" s="163"/>
    </row>
    <row r="697" spans="2:4" s="170" customFormat="1" x14ac:dyDescent="0.2">
      <c r="B697" s="167"/>
      <c r="C697" s="167"/>
      <c r="D697" s="163"/>
    </row>
    <row r="698" spans="2:4" s="170" customFormat="1" x14ac:dyDescent="0.2">
      <c r="B698" s="167"/>
      <c r="C698" s="167"/>
      <c r="D698" s="163"/>
    </row>
    <row r="699" spans="2:4" s="170" customFormat="1" x14ac:dyDescent="0.2">
      <c r="B699" s="167"/>
      <c r="C699" s="167"/>
      <c r="D699" s="163"/>
    </row>
    <row r="700" spans="2:4" s="170" customFormat="1" x14ac:dyDescent="0.2">
      <c r="B700" s="167"/>
      <c r="C700" s="167"/>
      <c r="D700" s="163"/>
    </row>
    <row r="701" spans="2:4" s="170" customFormat="1" x14ac:dyDescent="0.2">
      <c r="B701" s="167"/>
      <c r="C701" s="167"/>
      <c r="D701" s="163"/>
    </row>
    <row r="702" spans="2:4" s="170" customFormat="1" x14ac:dyDescent="0.2">
      <c r="B702" s="167"/>
      <c r="C702" s="167"/>
      <c r="D702" s="163"/>
    </row>
    <row r="703" spans="2:4" s="170" customFormat="1" x14ac:dyDescent="0.2">
      <c r="B703" s="167"/>
      <c r="C703" s="167"/>
      <c r="D703" s="163"/>
    </row>
    <row r="704" spans="2:4" s="170" customFormat="1" x14ac:dyDescent="0.2">
      <c r="B704" s="167"/>
      <c r="C704" s="167"/>
      <c r="D704" s="163"/>
    </row>
    <row r="705" spans="2:4" s="170" customFormat="1" x14ac:dyDescent="0.2">
      <c r="B705" s="167"/>
      <c r="C705" s="167"/>
      <c r="D705" s="163"/>
    </row>
    <row r="706" spans="2:4" s="170" customFormat="1" x14ac:dyDescent="0.2">
      <c r="B706" s="167"/>
      <c r="C706" s="167"/>
      <c r="D706" s="163"/>
    </row>
    <row r="707" spans="2:4" s="170" customFormat="1" x14ac:dyDescent="0.2">
      <c r="B707" s="167"/>
      <c r="C707" s="167"/>
      <c r="D707" s="163"/>
    </row>
    <row r="708" spans="2:4" s="170" customFormat="1" x14ac:dyDescent="0.2">
      <c r="B708" s="167"/>
      <c r="C708" s="167"/>
      <c r="D708" s="163"/>
    </row>
    <row r="709" spans="2:4" s="170" customFormat="1" x14ac:dyDescent="0.2">
      <c r="B709" s="167"/>
      <c r="C709" s="167"/>
      <c r="D709" s="163"/>
    </row>
    <row r="710" spans="2:4" s="170" customFormat="1" x14ac:dyDescent="0.2">
      <c r="B710" s="167"/>
      <c r="C710" s="167"/>
      <c r="D710" s="163"/>
    </row>
    <row r="711" spans="2:4" s="170" customFormat="1" x14ac:dyDescent="0.2">
      <c r="B711" s="167"/>
      <c r="C711" s="167"/>
      <c r="D711" s="163"/>
    </row>
    <row r="712" spans="2:4" s="170" customFormat="1" x14ac:dyDescent="0.2">
      <c r="B712" s="167"/>
      <c r="C712" s="167"/>
      <c r="D712" s="163"/>
    </row>
    <row r="713" spans="2:4" s="170" customFormat="1" x14ac:dyDescent="0.2">
      <c r="B713" s="167"/>
      <c r="C713" s="167"/>
      <c r="D713" s="163"/>
    </row>
    <row r="714" spans="2:4" s="170" customFormat="1" x14ac:dyDescent="0.2">
      <c r="B714" s="167"/>
      <c r="C714" s="167"/>
      <c r="D714" s="163"/>
    </row>
    <row r="715" spans="2:4" s="170" customFormat="1" x14ac:dyDescent="0.2">
      <c r="B715" s="167"/>
      <c r="C715" s="167"/>
      <c r="D715" s="163"/>
    </row>
    <row r="716" spans="2:4" s="170" customFormat="1" x14ac:dyDescent="0.2">
      <c r="B716" s="167"/>
      <c r="C716" s="167"/>
      <c r="D716" s="163"/>
    </row>
    <row r="717" spans="2:4" s="170" customFormat="1" x14ac:dyDescent="0.2">
      <c r="B717" s="167"/>
      <c r="C717" s="167"/>
      <c r="D717" s="163"/>
    </row>
    <row r="718" spans="2:4" s="170" customFormat="1" x14ac:dyDescent="0.2">
      <c r="B718" s="167"/>
      <c r="C718" s="167"/>
      <c r="D718" s="163"/>
    </row>
    <row r="719" spans="2:4" s="170" customFormat="1" x14ac:dyDescent="0.2">
      <c r="B719" s="167"/>
      <c r="C719" s="167"/>
      <c r="D719" s="163"/>
    </row>
    <row r="720" spans="2:4" s="170" customFormat="1" x14ac:dyDescent="0.2">
      <c r="B720" s="167"/>
      <c r="C720" s="167"/>
      <c r="D720" s="163"/>
    </row>
    <row r="721" spans="2:4" s="170" customFormat="1" x14ac:dyDescent="0.2">
      <c r="B721" s="167"/>
      <c r="C721" s="167"/>
      <c r="D721" s="163"/>
    </row>
    <row r="722" spans="2:4" s="170" customFormat="1" x14ac:dyDescent="0.2">
      <c r="B722" s="167"/>
      <c r="C722" s="167"/>
      <c r="D722" s="163"/>
    </row>
    <row r="723" spans="2:4" s="170" customFormat="1" x14ac:dyDescent="0.2">
      <c r="B723" s="167"/>
      <c r="C723" s="167"/>
      <c r="D723" s="163"/>
    </row>
    <row r="724" spans="2:4" s="170" customFormat="1" x14ac:dyDescent="0.2">
      <c r="B724" s="167"/>
      <c r="C724" s="167"/>
      <c r="D724" s="163"/>
    </row>
    <row r="725" spans="2:4" s="170" customFormat="1" x14ac:dyDescent="0.2">
      <c r="B725" s="167"/>
      <c r="C725" s="167"/>
      <c r="D725" s="163"/>
    </row>
    <row r="726" spans="2:4" s="170" customFormat="1" x14ac:dyDescent="0.2">
      <c r="B726" s="167"/>
      <c r="C726" s="167"/>
      <c r="D726" s="163"/>
    </row>
    <row r="727" spans="2:4" s="170" customFormat="1" x14ac:dyDescent="0.2">
      <c r="B727" s="167"/>
      <c r="C727" s="167"/>
      <c r="D727" s="163"/>
    </row>
    <row r="728" spans="2:4" s="170" customFormat="1" x14ac:dyDescent="0.2">
      <c r="B728" s="167"/>
      <c r="C728" s="167"/>
      <c r="D728" s="163"/>
    </row>
    <row r="729" spans="2:4" s="170" customFormat="1" x14ac:dyDescent="0.2">
      <c r="B729" s="167"/>
      <c r="C729" s="167"/>
      <c r="D729" s="163"/>
    </row>
    <row r="730" spans="2:4" s="170" customFormat="1" x14ac:dyDescent="0.2">
      <c r="B730" s="167"/>
      <c r="C730" s="167"/>
      <c r="D730" s="163"/>
    </row>
    <row r="731" spans="2:4" s="170" customFormat="1" x14ac:dyDescent="0.2">
      <c r="B731" s="167"/>
      <c r="C731" s="167"/>
      <c r="D731" s="163"/>
    </row>
    <row r="732" spans="2:4" s="170" customFormat="1" x14ac:dyDescent="0.2">
      <c r="B732" s="167"/>
      <c r="C732" s="167"/>
      <c r="D732" s="163"/>
    </row>
    <row r="733" spans="2:4" s="170" customFormat="1" x14ac:dyDescent="0.2">
      <c r="B733" s="167"/>
      <c r="C733" s="167"/>
      <c r="D733" s="163"/>
    </row>
    <row r="734" spans="2:4" s="170" customFormat="1" x14ac:dyDescent="0.2">
      <c r="B734" s="167"/>
      <c r="C734" s="167"/>
      <c r="D734" s="163"/>
    </row>
    <row r="735" spans="2:4" s="170" customFormat="1" x14ac:dyDescent="0.2">
      <c r="B735" s="167"/>
      <c r="C735" s="167"/>
      <c r="D735" s="163"/>
    </row>
    <row r="736" spans="2:4" s="170" customFormat="1" x14ac:dyDescent="0.2">
      <c r="B736" s="167"/>
      <c r="C736" s="167"/>
      <c r="D736" s="163"/>
    </row>
    <row r="737" spans="2:4" s="170" customFormat="1" x14ac:dyDescent="0.2">
      <c r="B737" s="167"/>
      <c r="C737" s="167"/>
      <c r="D737" s="163"/>
    </row>
    <row r="738" spans="2:4" s="170" customFormat="1" x14ac:dyDescent="0.2">
      <c r="B738" s="167"/>
      <c r="C738" s="167"/>
      <c r="D738" s="163"/>
    </row>
    <row r="739" spans="2:4" s="170" customFormat="1" x14ac:dyDescent="0.2">
      <c r="B739" s="167"/>
      <c r="C739" s="167"/>
      <c r="D739" s="163"/>
    </row>
    <row r="740" spans="2:4" s="170" customFormat="1" x14ac:dyDescent="0.2">
      <c r="B740" s="167"/>
      <c r="C740" s="167"/>
      <c r="D740" s="163"/>
    </row>
    <row r="741" spans="2:4" s="170" customFormat="1" x14ac:dyDescent="0.2">
      <c r="B741" s="167"/>
      <c r="C741" s="167"/>
      <c r="D741" s="163"/>
    </row>
    <row r="742" spans="2:4" s="170" customFormat="1" x14ac:dyDescent="0.2">
      <c r="B742" s="167"/>
      <c r="C742" s="167"/>
      <c r="D742" s="163"/>
    </row>
    <row r="743" spans="2:4" s="170" customFormat="1" x14ac:dyDescent="0.2">
      <c r="B743" s="167"/>
      <c r="C743" s="167"/>
      <c r="D743" s="163"/>
    </row>
    <row r="744" spans="2:4" s="170" customFormat="1" x14ac:dyDescent="0.2">
      <c r="B744" s="167"/>
      <c r="C744" s="167"/>
      <c r="D744" s="163"/>
    </row>
    <row r="745" spans="2:4" s="170" customFormat="1" x14ac:dyDescent="0.2">
      <c r="B745" s="167"/>
      <c r="C745" s="167"/>
      <c r="D745" s="163"/>
    </row>
    <row r="746" spans="2:4" s="170" customFormat="1" x14ac:dyDescent="0.2">
      <c r="B746" s="167"/>
      <c r="C746" s="167"/>
      <c r="D746" s="163"/>
    </row>
    <row r="747" spans="2:4" s="170" customFormat="1" x14ac:dyDescent="0.2">
      <c r="B747" s="167"/>
      <c r="C747" s="167"/>
      <c r="D747" s="163"/>
    </row>
    <row r="748" spans="2:4" s="170" customFormat="1" x14ac:dyDescent="0.2">
      <c r="B748" s="167"/>
      <c r="C748" s="167"/>
      <c r="D748" s="163"/>
    </row>
    <row r="749" spans="2:4" s="170" customFormat="1" x14ac:dyDescent="0.2">
      <c r="B749" s="167"/>
      <c r="C749" s="167"/>
      <c r="D749" s="163"/>
    </row>
    <row r="750" spans="2:4" s="170" customFormat="1" x14ac:dyDescent="0.2">
      <c r="B750" s="167"/>
      <c r="C750" s="167"/>
      <c r="D750" s="163"/>
    </row>
    <row r="751" spans="2:4" s="170" customFormat="1" x14ac:dyDescent="0.2">
      <c r="B751" s="167"/>
      <c r="C751" s="167"/>
      <c r="D751" s="163"/>
    </row>
    <row r="752" spans="2:4" s="170" customFormat="1" x14ac:dyDescent="0.2">
      <c r="B752" s="167"/>
      <c r="C752" s="167"/>
      <c r="D752" s="163"/>
    </row>
    <row r="753" spans="2:6" s="170" customFormat="1" x14ac:dyDescent="0.2">
      <c r="B753" s="167"/>
      <c r="C753" s="167"/>
      <c r="D753" s="167"/>
      <c r="E753" s="163"/>
      <c r="F753" s="163"/>
    </row>
    <row r="754" spans="2:6" s="170" customFormat="1" x14ac:dyDescent="0.2">
      <c r="B754" s="167"/>
      <c r="C754" s="167"/>
      <c r="D754" s="167"/>
      <c r="E754" s="163"/>
      <c r="F754" s="163"/>
    </row>
    <row r="755" spans="2:6" s="170" customFormat="1" x14ac:dyDescent="0.2">
      <c r="B755" s="167"/>
      <c r="C755" s="167"/>
      <c r="D755" s="167"/>
      <c r="E755" s="163"/>
      <c r="F755" s="163"/>
    </row>
    <row r="756" spans="2:6" s="170" customFormat="1" x14ac:dyDescent="0.2">
      <c r="B756" s="167"/>
      <c r="C756" s="167"/>
      <c r="D756" s="167"/>
      <c r="E756" s="163"/>
      <c r="F756" s="163"/>
    </row>
    <row r="757" spans="2:6" s="170" customFormat="1" x14ac:dyDescent="0.2">
      <c r="B757" s="167"/>
      <c r="C757" s="167"/>
      <c r="D757" s="167"/>
      <c r="E757" s="163"/>
      <c r="F757" s="163"/>
    </row>
    <row r="758" spans="2:6" s="170" customFormat="1" x14ac:dyDescent="0.2">
      <c r="B758" s="167"/>
      <c r="C758" s="167"/>
      <c r="D758" s="167"/>
      <c r="E758" s="163"/>
      <c r="F758" s="163"/>
    </row>
    <row r="759" spans="2:6" s="170" customFormat="1" x14ac:dyDescent="0.2">
      <c r="B759" s="167"/>
      <c r="C759" s="167"/>
      <c r="D759" s="167"/>
      <c r="E759" s="163"/>
      <c r="F759" s="163"/>
    </row>
    <row r="760" spans="2:6" s="170" customFormat="1" x14ac:dyDescent="0.2">
      <c r="B760" s="167"/>
      <c r="C760" s="167"/>
      <c r="D760" s="167"/>
      <c r="E760" s="163"/>
      <c r="F760" s="163"/>
    </row>
    <row r="761" spans="2:6" s="170" customFormat="1" x14ac:dyDescent="0.2">
      <c r="B761" s="167"/>
      <c r="C761" s="167"/>
      <c r="D761" s="167"/>
      <c r="E761" s="163"/>
      <c r="F761" s="163"/>
    </row>
    <row r="762" spans="2:6" s="170" customFormat="1" x14ac:dyDescent="0.2">
      <c r="B762" s="167"/>
      <c r="C762" s="167"/>
      <c r="D762" s="167"/>
      <c r="E762" s="163"/>
      <c r="F762" s="163"/>
    </row>
    <row r="763" spans="2:6" s="170" customFormat="1" x14ac:dyDescent="0.2">
      <c r="B763" s="167"/>
      <c r="C763" s="167"/>
      <c r="D763" s="167"/>
      <c r="E763" s="163"/>
      <c r="F763" s="163"/>
    </row>
    <row r="764" spans="2:6" s="170" customFormat="1" x14ac:dyDescent="0.2">
      <c r="B764" s="167"/>
      <c r="C764" s="167"/>
      <c r="D764" s="167"/>
      <c r="E764" s="163"/>
      <c r="F764" s="163"/>
    </row>
    <row r="765" spans="2:6" s="170" customFormat="1" x14ac:dyDescent="0.2">
      <c r="B765" s="167"/>
      <c r="C765" s="167"/>
      <c r="D765" s="167"/>
      <c r="E765" s="163"/>
      <c r="F765" s="163"/>
    </row>
    <row r="766" spans="2:6" s="170" customFormat="1" x14ac:dyDescent="0.2">
      <c r="B766" s="167"/>
      <c r="C766" s="167"/>
      <c r="D766" s="167"/>
      <c r="E766" s="163"/>
      <c r="F766" s="163"/>
    </row>
    <row r="767" spans="2:6" s="170" customFormat="1" x14ac:dyDescent="0.2">
      <c r="B767" s="167"/>
      <c r="C767" s="167"/>
      <c r="D767" s="167"/>
      <c r="E767" s="163"/>
      <c r="F767" s="163"/>
    </row>
    <row r="768" spans="2:6" s="170" customFormat="1" x14ac:dyDescent="0.2">
      <c r="B768" s="167"/>
      <c r="C768" s="167"/>
      <c r="D768" s="167"/>
      <c r="E768" s="163"/>
      <c r="F768" s="163"/>
    </row>
    <row r="769" spans="2:6" s="170" customFormat="1" x14ac:dyDescent="0.2">
      <c r="B769" s="167"/>
      <c r="C769" s="167"/>
      <c r="D769" s="167"/>
      <c r="E769" s="163"/>
      <c r="F769" s="163"/>
    </row>
    <row r="770" spans="2:6" s="170" customFormat="1" x14ac:dyDescent="0.2">
      <c r="B770" s="167"/>
      <c r="C770" s="167"/>
      <c r="D770" s="167"/>
      <c r="E770" s="163"/>
      <c r="F770" s="163"/>
    </row>
    <row r="771" spans="2:6" s="170" customFormat="1" x14ac:dyDescent="0.2">
      <c r="B771" s="167"/>
      <c r="C771" s="167"/>
      <c r="D771" s="167"/>
      <c r="E771" s="163"/>
      <c r="F771" s="163"/>
    </row>
    <row r="772" spans="2:6" s="170" customFormat="1" x14ac:dyDescent="0.2">
      <c r="B772" s="167"/>
      <c r="C772" s="167"/>
      <c r="D772" s="167"/>
      <c r="E772" s="163"/>
      <c r="F772" s="163"/>
    </row>
  </sheetData>
  <mergeCells count="3">
    <mergeCell ref="A8:A10"/>
    <mergeCell ref="B8:C10"/>
    <mergeCell ref="D8:D10"/>
  </mergeCells>
  <pageMargins left="0.75" right="0.75" top="1" bottom="1" header="0.5" footer="0.5"/>
  <pageSetup paperSize="9" scale="89" fitToHeight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Aanvraagformulier 2022</vt:lpstr>
      <vt:lpstr>Verantwoordingsformulier 2022</vt:lpstr>
      <vt:lpstr>Norm ouderbijdrage 2022</vt:lpstr>
      <vt:lpstr>'Norm ouderbijdrage 2022'!Afdrukbereik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Fion De Boer</cp:lastModifiedBy>
  <cp:lastPrinted>2018-04-05T11:08:09Z</cp:lastPrinted>
  <dcterms:created xsi:type="dcterms:W3CDTF">2017-04-09T13:45:45Z</dcterms:created>
  <dcterms:modified xsi:type="dcterms:W3CDTF">2022-02-03T10:40:46Z</dcterms:modified>
</cp:coreProperties>
</file>